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rina.Mansurova\Desktop\Marketing\МСФО портал\Тестирование АПП на обесценение\"/>
    </mc:Choice>
  </mc:AlternateContent>
  <bookViews>
    <workbookView xWindow="0" yWindow="0" windowWidth="23256" windowHeight="11700" tabRatio="564" activeTab="1"/>
  </bookViews>
  <sheets>
    <sheet name="FCF-&gt;&gt;&gt;" sheetId="319" r:id="rId1"/>
    <sheet name="Примеры" sheetId="318" r:id="rId2"/>
    <sheet name="Расчет обязательства" sheetId="321" r:id="rId3"/>
  </sheets>
  <definedNames>
    <definedName name="_xlnm.Print_Area" localSheetId="1">Примеры!$A$1:$BL$95</definedName>
    <definedName name="Валюта" localSheetId="1">#REF!</definedName>
    <definedName name="Валюта">#REF!</definedName>
    <definedName name="Выбор" localSheetId="1">#REF!</definedName>
    <definedName name="Выбор">#REF!</definedName>
    <definedName name="ГруппаОС" localSheetId="1">#REF!</definedName>
    <definedName name="ГруппаОС">#REF!</definedName>
  </definedNames>
  <calcPr calcId="162913"/>
</workbook>
</file>

<file path=xl/calcChain.xml><?xml version="1.0" encoding="utf-8"?>
<calcChain xmlns="http://schemas.openxmlformats.org/spreadsheetml/2006/main">
  <c r="C89" i="318" l="1"/>
  <c r="AQ76" i="318"/>
  <c r="R76" i="318"/>
  <c r="H76" i="318"/>
  <c r="D76" i="318"/>
  <c r="D85" i="318"/>
  <c r="E85" i="318"/>
  <c r="F85" i="318"/>
  <c r="G85" i="318"/>
  <c r="H85" i="318"/>
  <c r="I85" i="318"/>
  <c r="J85" i="318"/>
  <c r="K85" i="318"/>
  <c r="L85" i="318"/>
  <c r="M85" i="318"/>
  <c r="N85" i="318"/>
  <c r="O85" i="318"/>
  <c r="P85" i="318"/>
  <c r="Q85" i="318"/>
  <c r="R85" i="318"/>
  <c r="S85" i="318"/>
  <c r="T85" i="318"/>
  <c r="U85" i="318"/>
  <c r="V85" i="318"/>
  <c r="W85" i="318"/>
  <c r="X85" i="318"/>
  <c r="Y85" i="318"/>
  <c r="Z85" i="318"/>
  <c r="AA85" i="318"/>
  <c r="AB85" i="318"/>
  <c r="AC85" i="318"/>
  <c r="AD85" i="318"/>
  <c r="AE85" i="318"/>
  <c r="AF85" i="318"/>
  <c r="AG85" i="318"/>
  <c r="AH85" i="318"/>
  <c r="AI85" i="318"/>
  <c r="AJ85" i="318"/>
  <c r="AK85" i="318"/>
  <c r="AL85" i="318"/>
  <c r="AM85" i="318"/>
  <c r="AN85" i="318"/>
  <c r="AO85" i="318"/>
  <c r="AP85" i="318"/>
  <c r="AQ85" i="318"/>
  <c r="AR85" i="318"/>
  <c r="AS85" i="318"/>
  <c r="AT85" i="318"/>
  <c r="AU85" i="318"/>
  <c r="AV85" i="318"/>
  <c r="AW85" i="318"/>
  <c r="AX85" i="318"/>
  <c r="AY85" i="318"/>
  <c r="AZ85" i="318"/>
  <c r="BA85" i="318"/>
  <c r="BB85" i="318"/>
  <c r="BC85" i="318"/>
  <c r="BD85" i="318"/>
  <c r="BE85" i="318"/>
  <c r="BF85" i="318"/>
  <c r="BG85" i="318"/>
  <c r="BH85" i="318"/>
  <c r="BI85" i="318"/>
  <c r="BJ85" i="318"/>
  <c r="BK85" i="318"/>
  <c r="C85" i="318"/>
  <c r="C2" i="321" l="1"/>
  <c r="D6" i="321"/>
  <c r="C40" i="318"/>
  <c r="D8" i="321" l="1"/>
  <c r="C51" i="318"/>
  <c r="F76" i="318" s="1"/>
  <c r="E64" i="318"/>
  <c r="F64" i="318"/>
  <c r="G64" i="318"/>
  <c r="H64" i="318"/>
  <c r="I64" i="318"/>
  <c r="J64" i="318"/>
  <c r="K64" i="318"/>
  <c r="L64" i="318"/>
  <c r="M64" i="318"/>
  <c r="N64" i="318"/>
  <c r="O64" i="318"/>
  <c r="P64" i="318"/>
  <c r="Q64" i="318"/>
  <c r="R64" i="318"/>
  <c r="S64" i="318"/>
  <c r="T64" i="318"/>
  <c r="U64" i="318"/>
  <c r="V64" i="318"/>
  <c r="W64" i="318"/>
  <c r="X64" i="318"/>
  <c r="Y64" i="318"/>
  <c r="Z64" i="318"/>
  <c r="AA64" i="318"/>
  <c r="AB64" i="318"/>
  <c r="AC64" i="318"/>
  <c r="AD64" i="318"/>
  <c r="AE64" i="318"/>
  <c r="AF64" i="318"/>
  <c r="AG64" i="318"/>
  <c r="AH64" i="318"/>
  <c r="AI64" i="318"/>
  <c r="AJ64" i="318"/>
  <c r="AK64" i="318"/>
  <c r="AL64" i="318"/>
  <c r="AM64" i="318"/>
  <c r="AN64" i="318"/>
  <c r="AO64" i="318"/>
  <c r="AP64" i="318"/>
  <c r="AQ64" i="318"/>
  <c r="AR64" i="318"/>
  <c r="AS64" i="318"/>
  <c r="AT64" i="318"/>
  <c r="AU64" i="318"/>
  <c r="AV64" i="318"/>
  <c r="AW64" i="318"/>
  <c r="AX64" i="318"/>
  <c r="AY64" i="318"/>
  <c r="AZ64" i="318"/>
  <c r="BA64" i="318"/>
  <c r="BB64" i="318"/>
  <c r="BC64" i="318"/>
  <c r="BD64" i="318"/>
  <c r="BE64" i="318"/>
  <c r="BF64" i="318"/>
  <c r="BG64" i="318"/>
  <c r="BH64" i="318"/>
  <c r="BI64" i="318"/>
  <c r="BJ64" i="318"/>
  <c r="BK64" i="318"/>
  <c r="E65" i="318"/>
  <c r="F65" i="318"/>
  <c r="G65" i="318"/>
  <c r="H65" i="318"/>
  <c r="I65" i="318"/>
  <c r="J65" i="318"/>
  <c r="K65" i="318"/>
  <c r="L65" i="318"/>
  <c r="M65" i="318"/>
  <c r="N65" i="318"/>
  <c r="O65" i="318"/>
  <c r="P65" i="318"/>
  <c r="Q65" i="318"/>
  <c r="R65" i="318"/>
  <c r="S65" i="318"/>
  <c r="T65" i="318"/>
  <c r="U65" i="318"/>
  <c r="V65" i="318"/>
  <c r="W65" i="318"/>
  <c r="X65" i="318"/>
  <c r="Y65" i="318"/>
  <c r="Z65" i="318"/>
  <c r="AA65" i="318"/>
  <c r="AB65" i="318"/>
  <c r="AC65" i="318"/>
  <c r="AD65" i="318"/>
  <c r="AE65" i="318"/>
  <c r="AF65" i="318"/>
  <c r="AG65" i="318"/>
  <c r="AH65" i="318"/>
  <c r="AI65" i="318"/>
  <c r="AJ65" i="318"/>
  <c r="AK65" i="318"/>
  <c r="AL65" i="318"/>
  <c r="AM65" i="318"/>
  <c r="AN65" i="318"/>
  <c r="AO65" i="318"/>
  <c r="AP65" i="318"/>
  <c r="AQ65" i="318"/>
  <c r="AR65" i="318"/>
  <c r="AS65" i="318"/>
  <c r="AT65" i="318"/>
  <c r="AU65" i="318"/>
  <c r="AV65" i="318"/>
  <c r="AW65" i="318"/>
  <c r="AX65" i="318"/>
  <c r="AY65" i="318"/>
  <c r="AZ65" i="318"/>
  <c r="BA65" i="318"/>
  <c r="BB65" i="318"/>
  <c r="BC65" i="318"/>
  <c r="BD65" i="318"/>
  <c r="BE65" i="318"/>
  <c r="BF65" i="318"/>
  <c r="BG65" i="318"/>
  <c r="BH65" i="318"/>
  <c r="BI65" i="318"/>
  <c r="BJ65" i="318"/>
  <c r="BK65" i="318"/>
  <c r="D65" i="318"/>
  <c r="D64" i="318"/>
  <c r="E58" i="318"/>
  <c r="F58" i="318"/>
  <c r="G58" i="318"/>
  <c r="H58" i="318"/>
  <c r="I58" i="318"/>
  <c r="J58" i="318"/>
  <c r="K58" i="318"/>
  <c r="L58" i="318"/>
  <c r="M58" i="318"/>
  <c r="N58" i="318"/>
  <c r="O58" i="318"/>
  <c r="P58" i="318"/>
  <c r="Q58" i="318"/>
  <c r="R58" i="318"/>
  <c r="S58" i="318"/>
  <c r="T58" i="318"/>
  <c r="U58" i="318"/>
  <c r="V58" i="318"/>
  <c r="W58" i="318"/>
  <c r="X58" i="318"/>
  <c r="Y58" i="318"/>
  <c r="Z58" i="318"/>
  <c r="AA58" i="318"/>
  <c r="AB58" i="318"/>
  <c r="AC58" i="318"/>
  <c r="AD58" i="318"/>
  <c r="AE58" i="318"/>
  <c r="AF58" i="318"/>
  <c r="AG58" i="318"/>
  <c r="AH58" i="318"/>
  <c r="AI58" i="318"/>
  <c r="AJ58" i="318"/>
  <c r="AK58" i="318"/>
  <c r="AL58" i="318"/>
  <c r="AM58" i="318"/>
  <c r="AN58" i="318"/>
  <c r="AO58" i="318"/>
  <c r="AP58" i="318"/>
  <c r="AQ58" i="318"/>
  <c r="AR58" i="318"/>
  <c r="AS58" i="318"/>
  <c r="AT58" i="318"/>
  <c r="AU58" i="318"/>
  <c r="AV58" i="318"/>
  <c r="AW58" i="318"/>
  <c r="AX58" i="318"/>
  <c r="AY58" i="318"/>
  <c r="AZ58" i="318"/>
  <c r="BA58" i="318"/>
  <c r="BB58" i="318"/>
  <c r="BC58" i="318"/>
  <c r="BD58" i="318"/>
  <c r="BE58" i="318"/>
  <c r="BF58" i="318"/>
  <c r="BG58" i="318"/>
  <c r="BH58" i="318"/>
  <c r="BI58" i="318"/>
  <c r="BJ58" i="318"/>
  <c r="BK58" i="318"/>
  <c r="E61" i="318"/>
  <c r="E59" i="318" s="1"/>
  <c r="F61" i="318"/>
  <c r="F59" i="318" s="1"/>
  <c r="G61" i="318"/>
  <c r="G59" i="318" s="1"/>
  <c r="H61" i="318"/>
  <c r="H59" i="318" s="1"/>
  <c r="I61" i="318"/>
  <c r="I59" i="318" s="1"/>
  <c r="J61" i="318"/>
  <c r="J59" i="318" s="1"/>
  <c r="K61" i="318"/>
  <c r="K59" i="318" s="1"/>
  <c r="L61" i="318"/>
  <c r="L59" i="318" s="1"/>
  <c r="M61" i="318"/>
  <c r="M59" i="318" s="1"/>
  <c r="N61" i="318"/>
  <c r="N59" i="318" s="1"/>
  <c r="O61" i="318"/>
  <c r="O59" i="318" s="1"/>
  <c r="P61" i="318"/>
  <c r="P59" i="318" s="1"/>
  <c r="Q61" i="318"/>
  <c r="Q59" i="318" s="1"/>
  <c r="R61" i="318"/>
  <c r="R59" i="318" s="1"/>
  <c r="S61" i="318"/>
  <c r="S59" i="318" s="1"/>
  <c r="T61" i="318"/>
  <c r="T59" i="318" s="1"/>
  <c r="U61" i="318"/>
  <c r="U59" i="318" s="1"/>
  <c r="V61" i="318"/>
  <c r="V59" i="318" s="1"/>
  <c r="W61" i="318"/>
  <c r="W59" i="318" s="1"/>
  <c r="X61" i="318"/>
  <c r="X59" i="318" s="1"/>
  <c r="Y61" i="318"/>
  <c r="Y59" i="318" s="1"/>
  <c r="Z61" i="318"/>
  <c r="Z59" i="318" s="1"/>
  <c r="AA61" i="318"/>
  <c r="AA59" i="318" s="1"/>
  <c r="AB61" i="318"/>
  <c r="AB59" i="318" s="1"/>
  <c r="AC61" i="318"/>
  <c r="AC59" i="318" s="1"/>
  <c r="AD61" i="318"/>
  <c r="AD59" i="318" s="1"/>
  <c r="AE61" i="318"/>
  <c r="AE59" i="318" s="1"/>
  <c r="AF61" i="318"/>
  <c r="AF59" i="318" s="1"/>
  <c r="AG61" i="318"/>
  <c r="AG59" i="318" s="1"/>
  <c r="AH61" i="318"/>
  <c r="AH59" i="318" s="1"/>
  <c r="AI61" i="318"/>
  <c r="AI59" i="318" s="1"/>
  <c r="AJ61" i="318"/>
  <c r="AJ59" i="318" s="1"/>
  <c r="AK61" i="318"/>
  <c r="AK59" i="318" s="1"/>
  <c r="AL61" i="318"/>
  <c r="AL59" i="318" s="1"/>
  <c r="AM61" i="318"/>
  <c r="AM59" i="318" s="1"/>
  <c r="AN61" i="318"/>
  <c r="AN59" i="318" s="1"/>
  <c r="AO61" i="318"/>
  <c r="AO59" i="318" s="1"/>
  <c r="AP61" i="318"/>
  <c r="AP59" i="318" s="1"/>
  <c r="AQ61" i="318"/>
  <c r="AQ59" i="318" s="1"/>
  <c r="AR61" i="318"/>
  <c r="AR59" i="318" s="1"/>
  <c r="AS61" i="318"/>
  <c r="AS59" i="318" s="1"/>
  <c r="AT61" i="318"/>
  <c r="AT59" i="318" s="1"/>
  <c r="AU61" i="318"/>
  <c r="AU59" i="318" s="1"/>
  <c r="AV61" i="318"/>
  <c r="AV59" i="318" s="1"/>
  <c r="AW61" i="318"/>
  <c r="AW59" i="318" s="1"/>
  <c r="AX61" i="318"/>
  <c r="AX59" i="318" s="1"/>
  <c r="AY61" i="318"/>
  <c r="AY59" i="318" s="1"/>
  <c r="AZ61" i="318"/>
  <c r="AZ59" i="318" s="1"/>
  <c r="BA61" i="318"/>
  <c r="BA59" i="318" s="1"/>
  <c r="BB61" i="318"/>
  <c r="BB59" i="318" s="1"/>
  <c r="BC61" i="318"/>
  <c r="BC59" i="318" s="1"/>
  <c r="BD61" i="318"/>
  <c r="BD59" i="318" s="1"/>
  <c r="BE61" i="318"/>
  <c r="BE59" i="318" s="1"/>
  <c r="BF61" i="318"/>
  <c r="BF59" i="318" s="1"/>
  <c r="BG61" i="318"/>
  <c r="BG59" i="318" s="1"/>
  <c r="BH61" i="318"/>
  <c r="BH59" i="318" s="1"/>
  <c r="BI61" i="318"/>
  <c r="BI59" i="318" s="1"/>
  <c r="BJ61" i="318"/>
  <c r="BJ59" i="318" s="1"/>
  <c r="BK61" i="318"/>
  <c r="BK59" i="318" s="1"/>
  <c r="D61" i="318"/>
  <c r="D59" i="318" s="1"/>
  <c r="D58" i="318"/>
  <c r="D56" i="318"/>
  <c r="E56" i="318"/>
  <c r="F56" i="318"/>
  <c r="G56" i="318"/>
  <c r="H56" i="318"/>
  <c r="I56" i="318"/>
  <c r="J56" i="318"/>
  <c r="K56" i="318"/>
  <c r="L56" i="318"/>
  <c r="M56" i="318"/>
  <c r="N56" i="318"/>
  <c r="O56" i="318"/>
  <c r="P56" i="318"/>
  <c r="Q56" i="318"/>
  <c r="R56" i="318"/>
  <c r="S56" i="318"/>
  <c r="T56" i="318"/>
  <c r="U56" i="318"/>
  <c r="V56" i="318"/>
  <c r="W56" i="318"/>
  <c r="X56" i="318"/>
  <c r="Y56" i="318"/>
  <c r="Z56" i="318"/>
  <c r="AA56" i="318"/>
  <c r="AB56" i="318"/>
  <c r="AC56" i="318"/>
  <c r="AD56" i="318"/>
  <c r="AE56" i="318"/>
  <c r="AF56" i="318"/>
  <c r="AG56" i="318"/>
  <c r="AH56" i="318"/>
  <c r="AI56" i="318"/>
  <c r="AJ56" i="318"/>
  <c r="AK56" i="318"/>
  <c r="AL56" i="318"/>
  <c r="AM56" i="318"/>
  <c r="AN56" i="318"/>
  <c r="AO56" i="318"/>
  <c r="AP56" i="318"/>
  <c r="AQ56" i="318"/>
  <c r="AR56" i="318"/>
  <c r="AS56" i="318"/>
  <c r="AT56" i="318"/>
  <c r="AU56" i="318"/>
  <c r="AV56" i="318"/>
  <c r="AW56" i="318"/>
  <c r="AX56" i="318"/>
  <c r="AY56" i="318"/>
  <c r="AZ56" i="318"/>
  <c r="BA56" i="318"/>
  <c r="BB56" i="318"/>
  <c r="BC56" i="318"/>
  <c r="BD56" i="318"/>
  <c r="BE56" i="318"/>
  <c r="BF56" i="318"/>
  <c r="BG56" i="318"/>
  <c r="BH56" i="318"/>
  <c r="BI56" i="318"/>
  <c r="BJ56" i="318"/>
  <c r="BK56" i="318"/>
  <c r="C56" i="318"/>
  <c r="C62" i="318"/>
  <c r="C66" i="318" s="1"/>
  <c r="C69" i="318" s="1"/>
  <c r="AB76" i="318" l="1"/>
  <c r="BH76" i="318"/>
  <c r="AJ76" i="318"/>
  <c r="AZ76" i="318"/>
  <c r="T76" i="318"/>
  <c r="AR76" i="318"/>
  <c r="L76" i="318"/>
  <c r="D61" i="321"/>
  <c r="D57" i="321"/>
  <c r="D53" i="321"/>
  <c r="D49" i="321"/>
  <c r="D45" i="321"/>
  <c r="D41" i="321"/>
  <c r="D37" i="321"/>
  <c r="D33" i="321"/>
  <c r="D29" i="321"/>
  <c r="D25" i="321"/>
  <c r="D21" i="321"/>
  <c r="D17" i="321"/>
  <c r="D13" i="321"/>
  <c r="D65" i="321"/>
  <c r="D7" i="321"/>
  <c r="D66" i="321"/>
  <c r="E6" i="321"/>
  <c r="G6" i="321" s="1"/>
  <c r="D64" i="321"/>
  <c r="D60" i="321"/>
  <c r="D56" i="321"/>
  <c r="D52" i="321"/>
  <c r="D48" i="321"/>
  <c r="D44" i="321"/>
  <c r="D40" i="321"/>
  <c r="D36" i="321"/>
  <c r="D32" i="321"/>
  <c r="D28" i="321"/>
  <c r="D24" i="321"/>
  <c r="D20" i="321"/>
  <c r="D16" i="321"/>
  <c r="D12" i="321"/>
  <c r="D9" i="321"/>
  <c r="D63" i="321"/>
  <c r="D59" i="321"/>
  <c r="D55" i="321"/>
  <c r="D51" i="321"/>
  <c r="D47" i="321"/>
  <c r="D43" i="321"/>
  <c r="D39" i="321"/>
  <c r="D35" i="321"/>
  <c r="D31" i="321"/>
  <c r="D27" i="321"/>
  <c r="D23" i="321"/>
  <c r="D19" i="321"/>
  <c r="D15" i="321"/>
  <c r="D11" i="321"/>
  <c r="D62" i="321"/>
  <c r="D58" i="321"/>
  <c r="D54" i="321"/>
  <c r="D50" i="321"/>
  <c r="D46" i="321"/>
  <c r="D42" i="321"/>
  <c r="D38" i="321"/>
  <c r="D34" i="321"/>
  <c r="D30" i="321"/>
  <c r="D26" i="321"/>
  <c r="D22" i="321"/>
  <c r="D18" i="321"/>
  <c r="D14" i="321"/>
  <c r="D10" i="321"/>
  <c r="BG76" i="318"/>
  <c r="AY76" i="318"/>
  <c r="AI76" i="318"/>
  <c r="AA76" i="318"/>
  <c r="S76" i="318"/>
  <c r="K76" i="318"/>
  <c r="BD76" i="318"/>
  <c r="AV76" i="318"/>
  <c r="AN76" i="318"/>
  <c r="AF76" i="318"/>
  <c r="X76" i="318"/>
  <c r="P76" i="318"/>
  <c r="BK76" i="318"/>
  <c r="BC76" i="318"/>
  <c r="AU76" i="318"/>
  <c r="AM76" i="318"/>
  <c r="AE76" i="318"/>
  <c r="W76" i="318"/>
  <c r="O76" i="318"/>
  <c r="G76" i="318"/>
  <c r="BI76" i="318"/>
  <c r="BE76" i="318"/>
  <c r="BA76" i="318"/>
  <c r="AW76" i="318"/>
  <c r="AS76" i="318"/>
  <c r="AO76" i="318"/>
  <c r="AK76" i="318"/>
  <c r="AG76" i="318"/>
  <c r="AC76" i="318"/>
  <c r="Y76" i="318"/>
  <c r="U76" i="318"/>
  <c r="Q76" i="318"/>
  <c r="M76" i="318"/>
  <c r="I76" i="318"/>
  <c r="E76" i="318"/>
  <c r="BJ76" i="318"/>
  <c r="BF76" i="318"/>
  <c r="BB76" i="318"/>
  <c r="AX76" i="318"/>
  <c r="AT76" i="318"/>
  <c r="AP76" i="318"/>
  <c r="AL76" i="318"/>
  <c r="AH76" i="318"/>
  <c r="AD76" i="318"/>
  <c r="Z76" i="318"/>
  <c r="V76" i="318"/>
  <c r="N76" i="318"/>
  <c r="J76" i="318"/>
  <c r="BD62" i="318"/>
  <c r="BD66" i="318" s="1"/>
  <c r="BD69" i="318" s="1"/>
  <c r="BJ62" i="318"/>
  <c r="BJ66" i="318" s="1"/>
  <c r="BJ69" i="318" s="1"/>
  <c r="BF62" i="318"/>
  <c r="BF66" i="318" s="1"/>
  <c r="BF69" i="318" s="1"/>
  <c r="AP62" i="318"/>
  <c r="AP66" i="318" s="1"/>
  <c r="AP69" i="318" s="1"/>
  <c r="R62" i="318"/>
  <c r="R66" i="318" s="1"/>
  <c r="R69" i="318" s="1"/>
  <c r="N62" i="318"/>
  <c r="N66" i="318" s="1"/>
  <c r="N69" i="318" s="1"/>
  <c r="J62" i="318"/>
  <c r="J66" i="318" s="1"/>
  <c r="J69" i="318" s="1"/>
  <c r="AP72" i="318"/>
  <c r="AN62" i="318"/>
  <c r="AN66" i="318" s="1"/>
  <c r="AN69" i="318" s="1"/>
  <c r="AF62" i="318"/>
  <c r="AF66" i="318" s="1"/>
  <c r="AF69" i="318" s="1"/>
  <c r="H62" i="318"/>
  <c r="H66" i="318" s="1"/>
  <c r="H69" i="318" s="1"/>
  <c r="AX62" i="318"/>
  <c r="AX66" i="318" s="1"/>
  <c r="AX69" i="318" s="1"/>
  <c r="AH62" i="318"/>
  <c r="AH66" i="318" s="1"/>
  <c r="AH69" i="318" s="1"/>
  <c r="Z62" i="318"/>
  <c r="Z66" i="318" s="1"/>
  <c r="Z69" i="318" s="1"/>
  <c r="AV62" i="318"/>
  <c r="AV66" i="318" s="1"/>
  <c r="AV69" i="318" s="1"/>
  <c r="X62" i="318"/>
  <c r="X66" i="318" s="1"/>
  <c r="X69" i="318" s="1"/>
  <c r="P62" i="318"/>
  <c r="P66" i="318" s="1"/>
  <c r="P69" i="318" s="1"/>
  <c r="D62" i="318"/>
  <c r="D66" i="318" s="1"/>
  <c r="D69" i="318" s="1"/>
  <c r="BI62" i="318"/>
  <c r="BI66" i="318" s="1"/>
  <c r="BI69" i="318" s="1"/>
  <c r="BE62" i="318"/>
  <c r="BE66" i="318" s="1"/>
  <c r="BE69" i="318" s="1"/>
  <c r="BA62" i="318"/>
  <c r="BA66" i="318" s="1"/>
  <c r="BA69" i="318" s="1"/>
  <c r="AW62" i="318"/>
  <c r="AW66" i="318" s="1"/>
  <c r="AW69" i="318" s="1"/>
  <c r="AS62" i="318"/>
  <c r="AS66" i="318" s="1"/>
  <c r="AS69" i="318" s="1"/>
  <c r="AO62" i="318"/>
  <c r="AO66" i="318" s="1"/>
  <c r="AO69" i="318" s="1"/>
  <c r="AK62" i="318"/>
  <c r="AK66" i="318" s="1"/>
  <c r="AK69" i="318" s="1"/>
  <c r="AG62" i="318"/>
  <c r="AG66" i="318" s="1"/>
  <c r="AG69" i="318" s="1"/>
  <c r="AC62" i="318"/>
  <c r="AC66" i="318" s="1"/>
  <c r="AC69" i="318" s="1"/>
  <c r="Y62" i="318"/>
  <c r="Y66" i="318" s="1"/>
  <c r="Y69" i="318" s="1"/>
  <c r="U62" i="318"/>
  <c r="U66" i="318" s="1"/>
  <c r="U69" i="318" s="1"/>
  <c r="Q62" i="318"/>
  <c r="Q66" i="318" s="1"/>
  <c r="Q69" i="318" s="1"/>
  <c r="M62" i="318"/>
  <c r="M66" i="318" s="1"/>
  <c r="M69" i="318" s="1"/>
  <c r="I62" i="318"/>
  <c r="I66" i="318" s="1"/>
  <c r="I69" i="318" s="1"/>
  <c r="E62" i="318"/>
  <c r="E66" i="318" s="1"/>
  <c r="E69" i="318" s="1"/>
  <c r="L62" i="318"/>
  <c r="L66" i="318" s="1"/>
  <c r="L69" i="318" s="1"/>
  <c r="T62" i="318"/>
  <c r="T66" i="318" s="1"/>
  <c r="T69" i="318" s="1"/>
  <c r="AB62" i="318"/>
  <c r="AB66" i="318" s="1"/>
  <c r="AB69" i="318" s="1"/>
  <c r="AJ62" i="318"/>
  <c r="AJ66" i="318" s="1"/>
  <c r="AJ69" i="318" s="1"/>
  <c r="AR62" i="318"/>
  <c r="AR66" i="318" s="1"/>
  <c r="AR69" i="318" s="1"/>
  <c r="AZ62" i="318"/>
  <c r="AZ66" i="318" s="1"/>
  <c r="AZ69" i="318" s="1"/>
  <c r="BH62" i="318"/>
  <c r="BH66" i="318" s="1"/>
  <c r="BH69" i="318" s="1"/>
  <c r="BK62" i="318"/>
  <c r="BK66" i="318" s="1"/>
  <c r="BK69" i="318" s="1"/>
  <c r="BG62" i="318"/>
  <c r="BG66" i="318" s="1"/>
  <c r="BG69" i="318" s="1"/>
  <c r="BC62" i="318"/>
  <c r="BC66" i="318" s="1"/>
  <c r="BC69" i="318" s="1"/>
  <c r="AY62" i="318"/>
  <c r="AY66" i="318" s="1"/>
  <c r="AY69" i="318" s="1"/>
  <c r="AU62" i="318"/>
  <c r="AU66" i="318" s="1"/>
  <c r="AU69" i="318" s="1"/>
  <c r="AQ62" i="318"/>
  <c r="AQ66" i="318" s="1"/>
  <c r="AQ69" i="318" s="1"/>
  <c r="AM62" i="318"/>
  <c r="AM66" i="318" s="1"/>
  <c r="AM69" i="318" s="1"/>
  <c r="AI62" i="318"/>
  <c r="AI66" i="318" s="1"/>
  <c r="AI69" i="318" s="1"/>
  <c r="AE62" i="318"/>
  <c r="AE66" i="318" s="1"/>
  <c r="AE69" i="318" s="1"/>
  <c r="AA62" i="318"/>
  <c r="AA66" i="318" s="1"/>
  <c r="AA69" i="318" s="1"/>
  <c r="W62" i="318"/>
  <c r="W66" i="318" s="1"/>
  <c r="W69" i="318" s="1"/>
  <c r="S62" i="318"/>
  <c r="S66" i="318" s="1"/>
  <c r="S69" i="318" s="1"/>
  <c r="O62" i="318"/>
  <c r="O66" i="318" s="1"/>
  <c r="O69" i="318" s="1"/>
  <c r="K62" i="318"/>
  <c r="K66" i="318" s="1"/>
  <c r="K69" i="318" s="1"/>
  <c r="G62" i="318"/>
  <c r="G66" i="318" s="1"/>
  <c r="G69" i="318" s="1"/>
  <c r="F62" i="318"/>
  <c r="F66" i="318" s="1"/>
  <c r="F69" i="318" s="1"/>
  <c r="V62" i="318"/>
  <c r="V66" i="318" s="1"/>
  <c r="V69" i="318" s="1"/>
  <c r="AD62" i="318"/>
  <c r="AD66" i="318" s="1"/>
  <c r="AD69" i="318" s="1"/>
  <c r="AL62" i="318"/>
  <c r="AL66" i="318" s="1"/>
  <c r="AL69" i="318" s="1"/>
  <c r="AT62" i="318"/>
  <c r="AT66" i="318" s="1"/>
  <c r="AT69" i="318" s="1"/>
  <c r="BB62" i="318"/>
  <c r="BB66" i="318" s="1"/>
  <c r="BB69" i="318" s="1"/>
  <c r="C72" i="318"/>
  <c r="C77" i="318" s="1"/>
  <c r="E7" i="321" l="1"/>
  <c r="R72" i="318"/>
  <c r="P72" i="318"/>
  <c r="AN72" i="318"/>
  <c r="AD72" i="318"/>
  <c r="K72" i="318"/>
  <c r="AA72" i="318"/>
  <c r="AQ72" i="318"/>
  <c r="BG72" i="318"/>
  <c r="AR72" i="318"/>
  <c r="L72" i="318"/>
  <c r="Q72" i="318"/>
  <c r="AG72" i="318"/>
  <c r="AW72" i="318"/>
  <c r="AH72" i="318"/>
  <c r="D72" i="318"/>
  <c r="D77" i="318" s="1"/>
  <c r="Z72" i="318"/>
  <c r="AF72" i="318"/>
  <c r="BB72" i="318"/>
  <c r="V72" i="318"/>
  <c r="O72" i="318"/>
  <c r="AE72" i="318"/>
  <c r="AU72" i="318"/>
  <c r="BK72" i="318"/>
  <c r="AJ72" i="318"/>
  <c r="E72" i="318"/>
  <c r="U72" i="318"/>
  <c r="AK72" i="318"/>
  <c r="BA72" i="318"/>
  <c r="BD72" i="318"/>
  <c r="AT72" i="318"/>
  <c r="F72" i="318"/>
  <c r="S72" i="318"/>
  <c r="AI72" i="318"/>
  <c r="AY72" i="318"/>
  <c r="BH72" i="318"/>
  <c r="AB72" i="318"/>
  <c r="I72" i="318"/>
  <c r="Y72" i="318"/>
  <c r="AO72" i="318"/>
  <c r="BE72" i="318"/>
  <c r="X72" i="318"/>
  <c r="AX72" i="318"/>
  <c r="J72" i="318"/>
  <c r="BF72" i="318"/>
  <c r="AL72" i="318"/>
  <c r="G72" i="318"/>
  <c r="W72" i="318"/>
  <c r="AM72" i="318"/>
  <c r="BC72" i="318"/>
  <c r="AZ72" i="318"/>
  <c r="T72" i="318"/>
  <c r="M72" i="318"/>
  <c r="AC72" i="318"/>
  <c r="AS72" i="318"/>
  <c r="BI72" i="318"/>
  <c r="AV72" i="318"/>
  <c r="H72" i="318"/>
  <c r="N72" i="318"/>
  <c r="BJ72" i="318"/>
  <c r="E8" i="321" l="1"/>
  <c r="F7" i="321"/>
  <c r="G7" i="321" s="1"/>
  <c r="E9" i="321" l="1"/>
  <c r="F8" i="321"/>
  <c r="G8" i="321" s="1"/>
  <c r="C87" i="318"/>
  <c r="AM15" i="318"/>
  <c r="AM19" i="318" s="1"/>
  <c r="AM22" i="318" s="1"/>
  <c r="AL15" i="318"/>
  <c r="AL19" i="318" s="1"/>
  <c r="AL22" i="318" s="1"/>
  <c r="AK15" i="318"/>
  <c r="AK19" i="318" s="1"/>
  <c r="AK22" i="318" s="1"/>
  <c r="AJ15" i="318"/>
  <c r="AJ19" i="318" s="1"/>
  <c r="AJ22" i="318" s="1"/>
  <c r="AI15" i="318"/>
  <c r="AI19" i="318" s="1"/>
  <c r="AI22" i="318" s="1"/>
  <c r="AH15" i="318"/>
  <c r="AH19" i="318" s="1"/>
  <c r="AH22" i="318" s="1"/>
  <c r="AG15" i="318"/>
  <c r="AG19" i="318" s="1"/>
  <c r="AG22" i="318" s="1"/>
  <c r="AF15" i="318"/>
  <c r="AF19" i="318" s="1"/>
  <c r="AF22" i="318" s="1"/>
  <c r="AE15" i="318"/>
  <c r="AE19" i="318" s="1"/>
  <c r="AE22" i="318" s="1"/>
  <c r="AD15" i="318"/>
  <c r="AD19" i="318" s="1"/>
  <c r="AD22" i="318" s="1"/>
  <c r="AC15" i="318"/>
  <c r="AC19" i="318" s="1"/>
  <c r="AC22" i="318" s="1"/>
  <c r="AB15" i="318"/>
  <c r="AB19" i="318" s="1"/>
  <c r="AB22" i="318" s="1"/>
  <c r="AA15" i="318"/>
  <c r="AA19" i="318" s="1"/>
  <c r="AA22" i="318" s="1"/>
  <c r="Z15" i="318"/>
  <c r="Z19" i="318" s="1"/>
  <c r="Z22" i="318" s="1"/>
  <c r="Y15" i="318"/>
  <c r="Y19" i="318" s="1"/>
  <c r="Y22" i="318" s="1"/>
  <c r="X15" i="318"/>
  <c r="X19" i="318" s="1"/>
  <c r="X22" i="318" s="1"/>
  <c r="W15" i="318"/>
  <c r="W19" i="318" s="1"/>
  <c r="W22" i="318" s="1"/>
  <c r="V15" i="318"/>
  <c r="V19" i="318" s="1"/>
  <c r="V22" i="318" s="1"/>
  <c r="U15" i="318"/>
  <c r="U19" i="318" s="1"/>
  <c r="U22" i="318" s="1"/>
  <c r="T15" i="318"/>
  <c r="T19" i="318" s="1"/>
  <c r="T22" i="318" s="1"/>
  <c r="S15" i="318"/>
  <c r="S19" i="318" s="1"/>
  <c r="S22" i="318" s="1"/>
  <c r="R15" i="318"/>
  <c r="R19" i="318" s="1"/>
  <c r="R22" i="318" s="1"/>
  <c r="Q15" i="318"/>
  <c r="Q19" i="318" s="1"/>
  <c r="Q22" i="318" s="1"/>
  <c r="P15" i="318"/>
  <c r="P19" i="318" s="1"/>
  <c r="P22" i="318" s="1"/>
  <c r="C15" i="318"/>
  <c r="C19" i="318" s="1"/>
  <c r="C22" i="318" s="1"/>
  <c r="C4" i="318"/>
  <c r="E10" i="321" l="1"/>
  <c r="F9" i="321"/>
  <c r="G9" i="321" s="1"/>
  <c r="BK77" i="318"/>
  <c r="BG77" i="318"/>
  <c r="BC77" i="318"/>
  <c r="AY77" i="318"/>
  <c r="AU77" i="318"/>
  <c r="AQ77" i="318"/>
  <c r="AM77" i="318"/>
  <c r="AI77" i="318"/>
  <c r="AE77" i="318"/>
  <c r="AA77" i="318"/>
  <c r="W77" i="318"/>
  <c r="S77" i="318"/>
  <c r="O77" i="318"/>
  <c r="K77" i="318"/>
  <c r="G77" i="318"/>
  <c r="BI77" i="318"/>
  <c r="BE77" i="318"/>
  <c r="BA77" i="318"/>
  <c r="AW77" i="318"/>
  <c r="AS77" i="318"/>
  <c r="AO77" i="318"/>
  <c r="AK77" i="318"/>
  <c r="AG77" i="318"/>
  <c r="AC77" i="318"/>
  <c r="Y77" i="318"/>
  <c r="U77" i="318"/>
  <c r="Q77" i="318"/>
  <c r="M77" i="318"/>
  <c r="I77" i="318"/>
  <c r="E77" i="318"/>
  <c r="BH77" i="318"/>
  <c r="BD77" i="318"/>
  <c r="AZ77" i="318"/>
  <c r="AV77" i="318"/>
  <c r="AR77" i="318"/>
  <c r="AN77" i="318"/>
  <c r="AJ77" i="318"/>
  <c r="AF77" i="318"/>
  <c r="AB77" i="318"/>
  <c r="X77" i="318"/>
  <c r="T77" i="318"/>
  <c r="P77" i="318"/>
  <c r="L77" i="318"/>
  <c r="H77" i="318"/>
  <c r="BJ77" i="318"/>
  <c r="BI81" i="318" s="1"/>
  <c r="BF77" i="318"/>
  <c r="BB77" i="318"/>
  <c r="AX77" i="318"/>
  <c r="AT77" i="318"/>
  <c r="AP77" i="318"/>
  <c r="AL77" i="318"/>
  <c r="AH77" i="318"/>
  <c r="AD77" i="318"/>
  <c r="Z77" i="318"/>
  <c r="V77" i="318"/>
  <c r="R77" i="318"/>
  <c r="N77" i="318"/>
  <c r="J77" i="318"/>
  <c r="F77" i="318"/>
  <c r="BK29" i="318"/>
  <c r="D29" i="318"/>
  <c r="X29" i="318"/>
  <c r="AI29" i="318"/>
  <c r="AU29" i="318"/>
  <c r="M29" i="318"/>
  <c r="Q25" i="318"/>
  <c r="Y25" i="318"/>
  <c r="AG25" i="318"/>
  <c r="AK25" i="318"/>
  <c r="Z25" i="318"/>
  <c r="AD25" i="318"/>
  <c r="AL25" i="318"/>
  <c r="T25" i="318"/>
  <c r="C25" i="318"/>
  <c r="C30" i="318" s="1"/>
  <c r="S25" i="318"/>
  <c r="AA25" i="318"/>
  <c r="AE25" i="318"/>
  <c r="AM25" i="318"/>
  <c r="AB25" i="318"/>
  <c r="U25" i="318"/>
  <c r="AC25" i="318"/>
  <c r="AH25" i="318"/>
  <c r="P25" i="318"/>
  <c r="X25" i="318"/>
  <c r="W25" i="318"/>
  <c r="AI25" i="318"/>
  <c r="BI29" i="318"/>
  <c r="BE29" i="318"/>
  <c r="BA29" i="318"/>
  <c r="AW29" i="318"/>
  <c r="AS29" i="318"/>
  <c r="BJ29" i="318"/>
  <c r="BF29" i="318"/>
  <c r="BB29" i="318"/>
  <c r="AX29" i="318"/>
  <c r="AT29" i="318"/>
  <c r="AP29" i="318"/>
  <c r="AL29" i="318"/>
  <c r="AH29" i="318"/>
  <c r="AD29" i="318"/>
  <c r="Z29" i="318"/>
  <c r="V29" i="318"/>
  <c r="R29" i="318"/>
  <c r="N29" i="318"/>
  <c r="J29" i="318"/>
  <c r="F29" i="318"/>
  <c r="BH29" i="318"/>
  <c r="AZ29" i="318"/>
  <c r="AR29" i="318"/>
  <c r="AM29" i="318"/>
  <c r="AG29" i="318"/>
  <c r="AB29" i="318"/>
  <c r="W29" i="318"/>
  <c r="Q29" i="318"/>
  <c r="L29" i="318"/>
  <c r="G29" i="318"/>
  <c r="BG29" i="318"/>
  <c r="AY29" i="318"/>
  <c r="AQ29" i="318"/>
  <c r="AK29" i="318"/>
  <c r="AF29" i="318"/>
  <c r="AA29" i="318"/>
  <c r="U29" i="318"/>
  <c r="P29" i="318"/>
  <c r="K29" i="318"/>
  <c r="E29" i="318"/>
  <c r="AF25" i="318"/>
  <c r="O29" i="318"/>
  <c r="AJ29" i="318"/>
  <c r="V25" i="318"/>
  <c r="V30" i="318" s="1"/>
  <c r="AJ25" i="318"/>
  <c r="H29" i="318"/>
  <c r="S29" i="318"/>
  <c r="AC29" i="318"/>
  <c r="AN29" i="318"/>
  <c r="BC29" i="318"/>
  <c r="R25" i="318"/>
  <c r="Y29" i="318"/>
  <c r="AV29" i="318"/>
  <c r="I29" i="318"/>
  <c r="T29" i="318"/>
  <c r="AE29" i="318"/>
  <c r="AO29" i="318"/>
  <c r="BD29" i="318"/>
  <c r="Q81" i="318" l="1"/>
  <c r="AG81" i="318"/>
  <c r="AW81" i="318"/>
  <c r="BC81" i="318"/>
  <c r="BH81" i="318"/>
  <c r="E11" i="321"/>
  <c r="F10" i="321"/>
  <c r="G10" i="321" s="1"/>
  <c r="G81" i="318"/>
  <c r="AM81" i="318"/>
  <c r="L81" i="318"/>
  <c r="AR81" i="318"/>
  <c r="AH81" i="318"/>
  <c r="E81" i="318"/>
  <c r="AK81" i="318"/>
  <c r="BA81" i="318"/>
  <c r="AA81" i="318"/>
  <c r="P81" i="318"/>
  <c r="AV81" i="318"/>
  <c r="V81" i="318"/>
  <c r="BB81" i="318"/>
  <c r="I81" i="318"/>
  <c r="Y81" i="318"/>
  <c r="AO81" i="318"/>
  <c r="BE81" i="318"/>
  <c r="O81" i="318"/>
  <c r="AE81" i="318"/>
  <c r="AU81" i="318"/>
  <c r="D81" i="318"/>
  <c r="C79" i="318"/>
  <c r="C81" i="318"/>
  <c r="T81" i="318"/>
  <c r="AJ81" i="318"/>
  <c r="AZ81" i="318"/>
  <c r="J81" i="318"/>
  <c r="Z81" i="318"/>
  <c r="AP81" i="318"/>
  <c r="BF81" i="318"/>
  <c r="W81" i="318"/>
  <c r="AB81" i="318"/>
  <c r="R81" i="318"/>
  <c r="AX81" i="318"/>
  <c r="U81" i="318"/>
  <c r="K81" i="318"/>
  <c r="AQ81" i="318"/>
  <c r="BG81" i="318"/>
  <c r="AF81" i="318"/>
  <c r="F81" i="318"/>
  <c r="AL81" i="318"/>
  <c r="M81" i="318"/>
  <c r="AC81" i="318"/>
  <c r="AS81" i="318"/>
  <c r="S81" i="318"/>
  <c r="AI81" i="318"/>
  <c r="AY81" i="318"/>
  <c r="H81" i="318"/>
  <c r="X81" i="318"/>
  <c r="AN81" i="318"/>
  <c r="BD81" i="318"/>
  <c r="N81" i="318"/>
  <c r="AD81" i="318"/>
  <c r="AT81" i="318"/>
  <c r="BJ81" i="318"/>
  <c r="BK81" i="318"/>
  <c r="J87" i="318"/>
  <c r="J89" i="318" s="1"/>
  <c r="J40" i="318"/>
  <c r="AD40" i="318"/>
  <c r="AD87" i="318"/>
  <c r="AT40" i="318"/>
  <c r="AT87" i="318"/>
  <c r="AT89" i="318" s="1"/>
  <c r="BJ40" i="318"/>
  <c r="BJ87" i="318"/>
  <c r="V87" i="318"/>
  <c r="V89" i="318" s="1"/>
  <c r="V40" i="318"/>
  <c r="AM40" i="318"/>
  <c r="AM87" i="318"/>
  <c r="AM89" i="318" s="1"/>
  <c r="BC40" i="318"/>
  <c r="BC87" i="318"/>
  <c r="BC89" i="318" s="1"/>
  <c r="M87" i="318"/>
  <c r="M89" i="318" s="1"/>
  <c r="M40" i="318"/>
  <c r="AF40" i="318"/>
  <c r="AF87" i="318"/>
  <c r="AV40" i="318"/>
  <c r="AV87" i="318"/>
  <c r="D40" i="318"/>
  <c r="D87" i="318"/>
  <c r="Y87" i="318"/>
  <c r="Y89" i="318" s="1"/>
  <c r="Y40" i="318"/>
  <c r="AO87" i="318"/>
  <c r="AO89" i="318" s="1"/>
  <c r="AO40" i="318"/>
  <c r="BE87" i="318"/>
  <c r="BE89" i="318" s="1"/>
  <c r="BE40" i="318"/>
  <c r="P40" i="318"/>
  <c r="P87" i="318"/>
  <c r="O87" i="318"/>
  <c r="O89" i="318" s="1"/>
  <c r="O40" i="318"/>
  <c r="AH40" i="318"/>
  <c r="AH87" i="318"/>
  <c r="AX40" i="318"/>
  <c r="AX87" i="318"/>
  <c r="AX89" i="318" s="1"/>
  <c r="F87" i="318"/>
  <c r="F40" i="318"/>
  <c r="AA87" i="318"/>
  <c r="AA40" i="318"/>
  <c r="AQ87" i="318"/>
  <c r="AQ89" i="318" s="1"/>
  <c r="AQ40" i="318"/>
  <c r="BG87" i="318"/>
  <c r="BG89" i="318" s="1"/>
  <c r="BG40" i="318"/>
  <c r="R40" i="318"/>
  <c r="R87" i="318"/>
  <c r="R89" i="318" s="1"/>
  <c r="AJ40" i="318"/>
  <c r="AJ87" i="318"/>
  <c r="AZ40" i="318"/>
  <c r="AZ87" i="318"/>
  <c r="I87" i="318"/>
  <c r="I89" i="318" s="1"/>
  <c r="I40" i="318"/>
  <c r="AC87" i="318"/>
  <c r="AC89" i="318" s="1"/>
  <c r="AC40" i="318"/>
  <c r="AS87" i="318"/>
  <c r="AS40" i="318"/>
  <c r="BI87" i="318"/>
  <c r="BI89" i="318" s="1"/>
  <c r="BI40" i="318"/>
  <c r="L40" i="318"/>
  <c r="L87" i="318"/>
  <c r="U87" i="318"/>
  <c r="U89" i="318" s="1"/>
  <c r="U40" i="318"/>
  <c r="AL87" i="318"/>
  <c r="AL40" i="318"/>
  <c r="BB87" i="318"/>
  <c r="BB89" i="318" s="1"/>
  <c r="BB40" i="318"/>
  <c r="K87" i="318"/>
  <c r="K89" i="318" s="1"/>
  <c r="K40" i="318"/>
  <c r="AE87" i="318"/>
  <c r="AE89" i="318" s="1"/>
  <c r="AE40" i="318"/>
  <c r="AU87" i="318"/>
  <c r="AU40" i="318"/>
  <c r="BK87" i="318"/>
  <c r="BK89" i="318" s="1"/>
  <c r="BK93" i="318" s="1"/>
  <c r="BK40" i="318"/>
  <c r="W40" i="318"/>
  <c r="W87" i="318"/>
  <c r="W89" i="318" s="1"/>
  <c r="AN40" i="318"/>
  <c r="AN87" i="318"/>
  <c r="BD40" i="318"/>
  <c r="BD87" i="318"/>
  <c r="N40" i="318"/>
  <c r="N87" i="318"/>
  <c r="AG87" i="318"/>
  <c r="AG89" i="318" s="1"/>
  <c r="AG40" i="318"/>
  <c r="AW87" i="318"/>
  <c r="AW40" i="318"/>
  <c r="X40" i="318"/>
  <c r="X87" i="318"/>
  <c r="H40" i="318"/>
  <c r="H87" i="318"/>
  <c r="E87" i="318"/>
  <c r="E89" i="318" s="1"/>
  <c r="E40" i="318"/>
  <c r="Z87" i="318"/>
  <c r="Z40" i="318"/>
  <c r="AP87" i="318"/>
  <c r="AP40" i="318"/>
  <c r="BF87" i="318"/>
  <c r="BF89" i="318" s="1"/>
  <c r="BF40" i="318"/>
  <c r="Q87" i="318"/>
  <c r="Q89" i="318" s="1"/>
  <c r="Q40" i="318"/>
  <c r="AI40" i="318"/>
  <c r="AI87" i="318"/>
  <c r="AI89" i="318" s="1"/>
  <c r="AY40" i="318"/>
  <c r="AY87" i="318"/>
  <c r="AY89" i="318" s="1"/>
  <c r="G40" i="318"/>
  <c r="G87" i="318"/>
  <c r="AB40" i="318"/>
  <c r="AB87" i="318"/>
  <c r="AR40" i="318"/>
  <c r="AR87" i="318"/>
  <c r="BH40" i="318"/>
  <c r="BH87" i="318"/>
  <c r="S40" i="318"/>
  <c r="S87" i="318"/>
  <c r="AK87" i="318"/>
  <c r="AK89" i="318" s="1"/>
  <c r="AK40" i="318"/>
  <c r="BA87" i="318"/>
  <c r="BA40" i="318"/>
  <c r="T40" i="318"/>
  <c r="T87" i="318"/>
  <c r="X30" i="318"/>
  <c r="AL30" i="318"/>
  <c r="Q30" i="318"/>
  <c r="AB30" i="318"/>
  <c r="R30" i="318"/>
  <c r="AI30" i="318"/>
  <c r="AD30" i="318"/>
  <c r="AG30" i="318"/>
  <c r="AJ30" i="318"/>
  <c r="Z30" i="318"/>
  <c r="Y30" i="318"/>
  <c r="AH30" i="318"/>
  <c r="AC30" i="318"/>
  <c r="AK30" i="318"/>
  <c r="W30" i="318"/>
  <c r="P30" i="318"/>
  <c r="U30" i="318"/>
  <c r="AM30" i="318"/>
  <c r="AA30" i="318"/>
  <c r="T30" i="318"/>
  <c r="AE30" i="318"/>
  <c r="S30" i="318"/>
  <c r="AF30" i="318"/>
  <c r="S89" i="318" l="1"/>
  <c r="G89" i="318"/>
  <c r="Z89" i="318"/>
  <c r="AW89" i="318"/>
  <c r="N89" i="318"/>
  <c r="F89" i="318"/>
  <c r="AH89" i="318"/>
  <c r="BA89" i="318"/>
  <c r="AP89" i="318"/>
  <c r="AU89" i="318"/>
  <c r="AL89" i="318"/>
  <c r="AS89" i="318"/>
  <c r="AA89" i="318"/>
  <c r="AD89" i="318"/>
  <c r="BJ89" i="318"/>
  <c r="BK91" i="318"/>
  <c r="N91" i="318"/>
  <c r="H89" i="318"/>
  <c r="H91" i="318"/>
  <c r="AS91" i="318"/>
  <c r="F91" i="318"/>
  <c r="K91" i="318"/>
  <c r="AB91" i="318"/>
  <c r="AB89" i="318"/>
  <c r="Z91" i="318"/>
  <c r="T89" i="318"/>
  <c r="T91" i="318"/>
  <c r="AU91" i="318"/>
  <c r="AO91" i="318"/>
  <c r="V91" i="318"/>
  <c r="BA91" i="318"/>
  <c r="AR91" i="318"/>
  <c r="AR89" i="318"/>
  <c r="AW91" i="318"/>
  <c r="BJ91" i="318"/>
  <c r="BD91" i="318"/>
  <c r="BD89" i="318"/>
  <c r="AY91" i="318"/>
  <c r="AC91" i="318"/>
  <c r="AF89" i="318"/>
  <c r="AF91" i="318"/>
  <c r="U91" i="318"/>
  <c r="W91" i="318"/>
  <c r="J91" i="318"/>
  <c r="C91" i="318"/>
  <c r="AE91" i="318"/>
  <c r="Y91" i="318"/>
  <c r="AV89" i="318"/>
  <c r="AV91" i="318"/>
  <c r="AK91" i="318"/>
  <c r="L91" i="318"/>
  <c r="L89" i="318"/>
  <c r="AG91" i="318"/>
  <c r="AT91" i="318"/>
  <c r="AN89" i="318"/>
  <c r="AN91" i="318"/>
  <c r="AI91" i="318"/>
  <c r="M91" i="318"/>
  <c r="BG91" i="318"/>
  <c r="AX91" i="318"/>
  <c r="BF91" i="318"/>
  <c r="AZ89" i="318"/>
  <c r="AZ91" i="318"/>
  <c r="O91" i="318"/>
  <c r="I91" i="318"/>
  <c r="P91" i="318"/>
  <c r="P89" i="318"/>
  <c r="E91" i="318"/>
  <c r="AM91" i="318"/>
  <c r="BH91" i="318"/>
  <c r="BH89" i="318"/>
  <c r="Q91" i="318"/>
  <c r="AD91" i="318"/>
  <c r="X91" i="318"/>
  <c r="X89" i="318"/>
  <c r="S91" i="318"/>
  <c r="AL91" i="318"/>
  <c r="AQ91" i="318"/>
  <c r="R91" i="318"/>
  <c r="AP91" i="318"/>
  <c r="AJ89" i="318"/>
  <c r="AJ91" i="318"/>
  <c r="D89" i="318"/>
  <c r="D91" i="318"/>
  <c r="BE91" i="318"/>
  <c r="BB91" i="318"/>
  <c r="AA91" i="318"/>
  <c r="AH91" i="318"/>
  <c r="G91" i="318"/>
  <c r="BC91" i="318"/>
  <c r="BI91" i="318"/>
  <c r="E12" i="321"/>
  <c r="F11" i="321"/>
  <c r="G11" i="321" s="1"/>
  <c r="E13" i="321" l="1"/>
  <c r="F12" i="321"/>
  <c r="G12" i="321" s="1"/>
  <c r="E14" i="321" l="1"/>
  <c r="F13" i="321"/>
  <c r="G13" i="321" s="1"/>
  <c r="E15" i="321" l="1"/>
  <c r="F14" i="321"/>
  <c r="G14" i="321" s="1"/>
  <c r="E16" i="321" l="1"/>
  <c r="F15" i="321"/>
  <c r="G15" i="321" s="1"/>
  <c r="E17" i="321" l="1"/>
  <c r="F16" i="321"/>
  <c r="G16" i="321" s="1"/>
  <c r="E18" i="321" l="1"/>
  <c r="F17" i="321"/>
  <c r="G17" i="321" s="1"/>
  <c r="BI12" i="318"/>
  <c r="BI15" i="318" s="1"/>
  <c r="BI19" i="318" s="1"/>
  <c r="BI22" i="318" s="1"/>
  <c r="BE12" i="318"/>
  <c r="BE15" i="318" s="1"/>
  <c r="BE19" i="318" s="1"/>
  <c r="BE22" i="318" s="1"/>
  <c r="E12" i="318"/>
  <c r="E15" i="318" s="1"/>
  <c r="E19" i="318" s="1"/>
  <c r="E22" i="318" s="1"/>
  <c r="AU12" i="318"/>
  <c r="AU15" i="318" s="1"/>
  <c r="AU19" i="318" s="1"/>
  <c r="AU22" i="318" s="1"/>
  <c r="L12" i="318"/>
  <c r="L15" i="318" s="1"/>
  <c r="L19" i="318" s="1"/>
  <c r="L22" i="318" s="1"/>
  <c r="BH12" i="318"/>
  <c r="BH15" i="318" s="1"/>
  <c r="BH19" i="318" s="1"/>
  <c r="BH22" i="318" s="1"/>
  <c r="AW12" i="318"/>
  <c r="AW15" i="318" s="1"/>
  <c r="AW19" i="318" s="1"/>
  <c r="AW22" i="318" s="1"/>
  <c r="BK12" i="318"/>
  <c r="BK15" i="318" s="1"/>
  <c r="BK19" i="318" s="1"/>
  <c r="BK22" i="318" s="1"/>
  <c r="AY12" i="318"/>
  <c r="AY15" i="318" s="1"/>
  <c r="AY19" i="318" s="1"/>
  <c r="AY22" i="318" s="1"/>
  <c r="K12" i="318"/>
  <c r="K15" i="318" s="1"/>
  <c r="K19" i="318" s="1"/>
  <c r="K22" i="318" s="1"/>
  <c r="BA12" i="318"/>
  <c r="BA15" i="318" s="1"/>
  <c r="BA19" i="318" s="1"/>
  <c r="BA22" i="318" s="1"/>
  <c r="BG12" i="318"/>
  <c r="BG15" i="318" s="1"/>
  <c r="BG19" i="318" s="1"/>
  <c r="BG22" i="318" s="1"/>
  <c r="BB12" i="318"/>
  <c r="BB15" i="318" s="1"/>
  <c r="BB19" i="318" s="1"/>
  <c r="BB22" i="318" s="1"/>
  <c r="M12" i="318"/>
  <c r="M15" i="318" s="1"/>
  <c r="M19" i="318" s="1"/>
  <c r="M22" i="318" s="1"/>
  <c r="AX12" i="318"/>
  <c r="AX15" i="318" s="1"/>
  <c r="AX19" i="318" s="1"/>
  <c r="AX22" i="318" s="1"/>
  <c r="F12" i="318"/>
  <c r="F15" i="318" s="1"/>
  <c r="F19" i="318" s="1"/>
  <c r="F22" i="318" s="1"/>
  <c r="AR12" i="318"/>
  <c r="AR15" i="318" s="1"/>
  <c r="AR19" i="318" s="1"/>
  <c r="AR22" i="318" s="1"/>
  <c r="AT12" i="318"/>
  <c r="AT15" i="318" s="1"/>
  <c r="AT19" i="318" s="1"/>
  <c r="AT22" i="318" s="1"/>
  <c r="AO12" i="318"/>
  <c r="AO15" i="318" s="1"/>
  <c r="AO19" i="318" s="1"/>
  <c r="AO22" i="318" s="1"/>
  <c r="N12" i="318"/>
  <c r="N15" i="318" s="1"/>
  <c r="N19" i="318" s="1"/>
  <c r="N22" i="318" s="1"/>
  <c r="I12" i="318"/>
  <c r="I15" i="318" s="1"/>
  <c r="I19" i="318" s="1"/>
  <c r="I22" i="318" s="1"/>
  <c r="BC12" i="318"/>
  <c r="BC15" i="318" s="1"/>
  <c r="BC19" i="318" s="1"/>
  <c r="BC22" i="318" s="1"/>
  <c r="BD12" i="318"/>
  <c r="BD15" i="318" s="1"/>
  <c r="BD19" i="318" s="1"/>
  <c r="BD22" i="318" s="1"/>
  <c r="AS12" i="318"/>
  <c r="AS15" i="318" s="1"/>
  <c r="AS19" i="318" s="1"/>
  <c r="AS22" i="318" s="1"/>
  <c r="BJ12" i="318"/>
  <c r="BJ15" i="318" s="1"/>
  <c r="BJ19" i="318" s="1"/>
  <c r="BJ22" i="318" s="1"/>
  <c r="AN12" i="318"/>
  <c r="AN15" i="318" s="1"/>
  <c r="AN19" i="318" s="1"/>
  <c r="AN22" i="318" s="1"/>
  <c r="AZ12" i="318"/>
  <c r="AZ15" i="318" s="1"/>
  <c r="AZ19" i="318" s="1"/>
  <c r="AZ22" i="318" s="1"/>
  <c r="BF12" i="318"/>
  <c r="BF15" i="318" s="1"/>
  <c r="BF19" i="318" s="1"/>
  <c r="BF22" i="318" s="1"/>
  <c r="AP12" i="318"/>
  <c r="AP15" i="318" s="1"/>
  <c r="AP19" i="318" s="1"/>
  <c r="AP22" i="318" s="1"/>
  <c r="J12" i="318"/>
  <c r="J15" i="318" s="1"/>
  <c r="J19" i="318" s="1"/>
  <c r="J22" i="318" s="1"/>
  <c r="AV12" i="318"/>
  <c r="AV15" i="318" s="1"/>
  <c r="AV19" i="318" s="1"/>
  <c r="AV22" i="318" s="1"/>
  <c r="AQ12" i="318"/>
  <c r="AQ15" i="318" s="1"/>
  <c r="AQ19" i="318" s="1"/>
  <c r="AQ22" i="318" s="1"/>
  <c r="D12" i="318"/>
  <c r="D15" i="318" s="1"/>
  <c r="D19" i="318" s="1"/>
  <c r="D22" i="318" s="1"/>
  <c r="O12" i="318"/>
  <c r="O15" i="318" s="1"/>
  <c r="O19" i="318" s="1"/>
  <c r="O22" i="318" s="1"/>
  <c r="G12" i="318"/>
  <c r="G15" i="318" s="1"/>
  <c r="G19" i="318" s="1"/>
  <c r="G22" i="318" s="1"/>
  <c r="H12" i="318"/>
  <c r="H15" i="318" s="1"/>
  <c r="H19" i="318" s="1"/>
  <c r="H22" i="318" s="1"/>
  <c r="E19" i="321" l="1"/>
  <c r="F18" i="321"/>
  <c r="G18" i="321" s="1"/>
  <c r="AP25" i="318"/>
  <c r="AP30" i="318" s="1"/>
  <c r="G25" i="318"/>
  <c r="G30" i="318" s="1"/>
  <c r="AO25" i="318"/>
  <c r="AO30" i="318" s="1"/>
  <c r="L25" i="318"/>
  <c r="L30" i="318" s="1"/>
  <c r="AQ25" i="318"/>
  <c r="AQ30" i="318" s="1"/>
  <c r="AN25" i="318"/>
  <c r="AN30" i="318" s="1"/>
  <c r="BC25" i="318"/>
  <c r="BC30" i="318" s="1"/>
  <c r="F25" i="318"/>
  <c r="F30" i="318" s="1"/>
  <c r="BG25" i="318"/>
  <c r="BG30" i="318" s="1"/>
  <c r="BK25" i="318"/>
  <c r="BK30" i="318" s="1"/>
  <c r="E25" i="318"/>
  <c r="E30" i="318" s="1"/>
  <c r="AV25" i="318"/>
  <c r="AV30" i="318" s="1"/>
  <c r="BF25" i="318"/>
  <c r="BF30" i="318" s="1"/>
  <c r="BJ25" i="318"/>
  <c r="BJ30" i="318" s="1"/>
  <c r="I25" i="318"/>
  <c r="I30" i="318" s="1"/>
  <c r="AT25" i="318"/>
  <c r="AT30" i="318" s="1"/>
  <c r="AX25" i="318"/>
  <c r="AX30" i="318" s="1"/>
  <c r="BA25" i="318"/>
  <c r="BA30" i="318" s="1"/>
  <c r="BE25" i="318"/>
  <c r="BE30" i="318" s="1"/>
  <c r="H25" i="318"/>
  <c r="H30" i="318" s="1"/>
  <c r="O25" i="318"/>
  <c r="O30" i="318" s="1"/>
  <c r="J25" i="318"/>
  <c r="J30" i="318" s="1"/>
  <c r="AZ25" i="318"/>
  <c r="AZ30" i="318" s="1"/>
  <c r="AS25" i="318"/>
  <c r="AS30" i="318" s="1"/>
  <c r="M25" i="318"/>
  <c r="M30" i="318" s="1"/>
  <c r="K25" i="318"/>
  <c r="K30" i="318" s="1"/>
  <c r="AW25" i="318"/>
  <c r="AW30" i="318" s="1"/>
  <c r="AU25" i="318"/>
  <c r="AU30" i="318" s="1"/>
  <c r="D25" i="318"/>
  <c r="D30" i="318" s="1"/>
  <c r="BD25" i="318"/>
  <c r="BD30" i="318" s="1"/>
  <c r="N25" i="318"/>
  <c r="N30" i="318" s="1"/>
  <c r="AR25" i="318"/>
  <c r="AR30" i="318" s="1"/>
  <c r="BB25" i="318"/>
  <c r="BB30" i="318" s="1"/>
  <c r="AY25" i="318"/>
  <c r="AY30" i="318" s="1"/>
  <c r="BH25" i="318"/>
  <c r="BH30" i="318" s="1"/>
  <c r="BI25" i="318"/>
  <c r="BI30" i="318" s="1"/>
  <c r="E20" i="321" l="1"/>
  <c r="F19" i="321"/>
  <c r="G19" i="321" s="1"/>
  <c r="C34" i="318"/>
  <c r="C32" i="318"/>
  <c r="D34" i="318"/>
  <c r="BH34" i="318"/>
  <c r="BH43" i="318" s="1"/>
  <c r="BK34" i="318"/>
  <c r="BK43" i="318" s="1"/>
  <c r="BJ34" i="318"/>
  <c r="BJ43" i="318" s="1"/>
  <c r="BI34" i="318"/>
  <c r="BI41" i="318" s="1"/>
  <c r="BI93" i="318" s="1"/>
  <c r="AQ34" i="318"/>
  <c r="AQ43" i="318" s="1"/>
  <c r="AR34" i="318"/>
  <c r="AR41" i="318" s="1"/>
  <c r="AR93" i="318" s="1"/>
  <c r="AS34" i="318"/>
  <c r="AS43" i="318" s="1"/>
  <c r="BG34" i="318"/>
  <c r="BG41" i="318" s="1"/>
  <c r="BG93" i="318" s="1"/>
  <c r="N34" i="318"/>
  <c r="N41" i="318" s="1"/>
  <c r="N93" i="318" s="1"/>
  <c r="BE34" i="318"/>
  <c r="BE41" i="318" s="1"/>
  <c r="BE93" i="318" s="1"/>
  <c r="AP34" i="318"/>
  <c r="AP41" i="318" s="1"/>
  <c r="AP93" i="318" s="1"/>
  <c r="E34" i="318"/>
  <c r="E41" i="318" s="1"/>
  <c r="E93" i="318" s="1"/>
  <c r="M34" i="318"/>
  <c r="M41" i="318" s="1"/>
  <c r="M93" i="318" s="1"/>
  <c r="J34" i="318"/>
  <c r="J43" i="318" s="1"/>
  <c r="AY34" i="318"/>
  <c r="AY41" i="318" s="1"/>
  <c r="AY93" i="318" s="1"/>
  <c r="AZ34" i="318"/>
  <c r="AZ43" i="318" s="1"/>
  <c r="BB34" i="318"/>
  <c r="BB41" i="318" s="1"/>
  <c r="BB93" i="318" s="1"/>
  <c r="F34" i="318"/>
  <c r="F41" i="318" s="1"/>
  <c r="F93" i="318" s="1"/>
  <c r="BA34" i="318"/>
  <c r="BA43" i="318" s="1"/>
  <c r="AT34" i="318"/>
  <c r="AT41" i="318" s="1"/>
  <c r="AT93" i="318" s="1"/>
  <c r="G34" i="318"/>
  <c r="G41" i="318" s="1"/>
  <c r="G93" i="318" s="1"/>
  <c r="AV34" i="318"/>
  <c r="AV43" i="318" s="1"/>
  <c r="I34" i="318"/>
  <c r="I43" i="318" s="1"/>
  <c r="BC34" i="318"/>
  <c r="BD34" i="318"/>
  <c r="BD43" i="318" s="1"/>
  <c r="D43" i="318"/>
  <c r="AM34" i="318"/>
  <c r="AM41" i="318" s="1"/>
  <c r="AM93" i="318" s="1"/>
  <c r="AN34" i="318"/>
  <c r="AN43" i="318" s="1"/>
  <c r="Y34" i="318"/>
  <c r="Y43" i="318" s="1"/>
  <c r="AC34" i="318"/>
  <c r="AC43" i="318" s="1"/>
  <c r="X34" i="318"/>
  <c r="X43" i="318" s="1"/>
  <c r="AA34" i="318"/>
  <c r="AA41" i="318" s="1"/>
  <c r="AA93" i="318" s="1"/>
  <c r="AG34" i="318"/>
  <c r="AG41" i="318" s="1"/>
  <c r="AG93" i="318" s="1"/>
  <c r="Z34" i="318"/>
  <c r="Z41" i="318" s="1"/>
  <c r="Z93" i="318" s="1"/>
  <c r="AX34" i="318"/>
  <c r="AX41" i="318" s="1"/>
  <c r="AX93" i="318" s="1"/>
  <c r="H34" i="318"/>
  <c r="H41" i="318" s="1"/>
  <c r="H93" i="318" s="1"/>
  <c r="L34" i="318"/>
  <c r="L43" i="318" s="1"/>
  <c r="AW34" i="318"/>
  <c r="AW41" i="318" s="1"/>
  <c r="AW93" i="318" s="1"/>
  <c r="AU34" i="318"/>
  <c r="AU41" i="318" s="1"/>
  <c r="AU93" i="318" s="1"/>
  <c r="BF34" i="318"/>
  <c r="BF43" i="318" s="1"/>
  <c r="K34" i="318"/>
  <c r="K41" i="318" s="1"/>
  <c r="K93" i="318" s="1"/>
  <c r="AO34" i="318"/>
  <c r="AO43" i="318" s="1"/>
  <c r="S34" i="318"/>
  <c r="S41" i="318" s="1"/>
  <c r="S93" i="318" s="1"/>
  <c r="AD34" i="318"/>
  <c r="AD41" i="318" s="1"/>
  <c r="AD93" i="318" s="1"/>
  <c r="V34" i="318"/>
  <c r="V43" i="318" s="1"/>
  <c r="Q34" i="318"/>
  <c r="Q41" i="318" s="1"/>
  <c r="Q93" i="318" s="1"/>
  <c r="AJ34" i="318"/>
  <c r="AJ41" i="318" s="1"/>
  <c r="AJ93" i="318" s="1"/>
  <c r="U34" i="318"/>
  <c r="U43" i="318" s="1"/>
  <c r="W34" i="318"/>
  <c r="W43" i="318" s="1"/>
  <c r="AF34" i="318"/>
  <c r="AF43" i="318" s="1"/>
  <c r="P34" i="318"/>
  <c r="P43" i="318" s="1"/>
  <c r="AB34" i="318"/>
  <c r="AB41" i="318" s="1"/>
  <c r="AB93" i="318" s="1"/>
  <c r="AK34" i="318"/>
  <c r="AK43" i="318" s="1"/>
  <c r="AH34" i="318"/>
  <c r="AH43" i="318" s="1"/>
  <c r="R34" i="318"/>
  <c r="R41" i="318" s="1"/>
  <c r="R93" i="318" s="1"/>
  <c r="O34" i="318"/>
  <c r="O41" i="318" s="1"/>
  <c r="O93" i="318" s="1"/>
  <c r="AL34" i="318"/>
  <c r="AL43" i="318" s="1"/>
  <c r="AI34" i="318"/>
  <c r="AI43" i="318" s="1"/>
  <c r="AE34" i="318"/>
  <c r="AE43" i="318" s="1"/>
  <c r="T34" i="318"/>
  <c r="T43" i="318" s="1"/>
  <c r="AT43" i="318"/>
  <c r="AR43" i="318"/>
  <c r="AY43" i="318" l="1"/>
  <c r="C43" i="318"/>
  <c r="C41" i="318"/>
  <c r="BH41" i="318"/>
  <c r="BH93" i="318" s="1"/>
  <c r="E21" i="321"/>
  <c r="F20" i="321"/>
  <c r="G20" i="321" s="1"/>
  <c r="AB43" i="318"/>
  <c r="BE43" i="318"/>
  <c r="F43" i="318"/>
  <c r="AD43" i="318"/>
  <c r="Z43" i="318"/>
  <c r="R43" i="318"/>
  <c r="M43" i="318"/>
  <c r="AS41" i="318"/>
  <c r="AS93" i="318" s="1"/>
  <c r="AZ41" i="318"/>
  <c r="AZ93" i="318" s="1"/>
  <c r="BJ41" i="318"/>
  <c r="BJ93" i="318" s="1"/>
  <c r="AX43" i="318"/>
  <c r="X41" i="318"/>
  <c r="X93" i="318" s="1"/>
  <c r="Q43" i="318"/>
  <c r="BA41" i="318"/>
  <c r="BA93" i="318" s="1"/>
  <c r="BK41" i="318"/>
  <c r="W41" i="318"/>
  <c r="W93" i="318" s="1"/>
  <c r="AL41" i="318"/>
  <c r="AL93" i="318" s="1"/>
  <c r="AK41" i="318"/>
  <c r="AK93" i="318" s="1"/>
  <c r="V41" i="318"/>
  <c r="V93" i="318" s="1"/>
  <c r="AP43" i="318"/>
  <c r="U41" i="318"/>
  <c r="U93" i="318" s="1"/>
  <c r="O43" i="318"/>
  <c r="Y41" i="318"/>
  <c r="Y93" i="318" s="1"/>
  <c r="AQ41" i="318"/>
  <c r="AQ93" i="318" s="1"/>
  <c r="N43" i="318"/>
  <c r="AE41" i="318"/>
  <c r="AE93" i="318" s="1"/>
  <c r="AG43" i="318"/>
  <c r="BD41" i="318"/>
  <c r="BD93" i="318" s="1"/>
  <c r="P41" i="318"/>
  <c r="P93" i="318" s="1"/>
  <c r="AJ43" i="318"/>
  <c r="E43" i="318"/>
  <c r="S43" i="318"/>
  <c r="BB43" i="318"/>
  <c r="AU43" i="318"/>
  <c r="AM43" i="318"/>
  <c r="K43" i="318"/>
  <c r="AI41" i="318"/>
  <c r="AI93" i="318" s="1"/>
  <c r="C93" i="318"/>
  <c r="AH41" i="318"/>
  <c r="AH93" i="318" s="1"/>
  <c r="BG43" i="318"/>
  <c r="AN41" i="318"/>
  <c r="AN93" i="318" s="1"/>
  <c r="BI43" i="318"/>
  <c r="AA43" i="318"/>
  <c r="AW43" i="318"/>
  <c r="L41" i="318"/>
  <c r="L93" i="318" s="1"/>
  <c r="AF41" i="318"/>
  <c r="AF93" i="318" s="1"/>
  <c r="I41" i="318"/>
  <c r="I93" i="318" s="1"/>
  <c r="AO41" i="318"/>
  <c r="AO93" i="318" s="1"/>
  <c r="AC41" i="318"/>
  <c r="AC93" i="318" s="1"/>
  <c r="AV41" i="318"/>
  <c r="AV93" i="318" s="1"/>
  <c r="J41" i="318"/>
  <c r="J93" i="318" s="1"/>
  <c r="H43" i="318"/>
  <c r="D41" i="318"/>
  <c r="D93" i="318" s="1"/>
  <c r="T41" i="318"/>
  <c r="T93" i="318" s="1"/>
  <c r="G43" i="318"/>
  <c r="BF41" i="318"/>
  <c r="BF93" i="318" s="1"/>
  <c r="BC43" i="318"/>
  <c r="BC41" i="318"/>
  <c r="BC93" i="318" s="1"/>
  <c r="E22" i="321" l="1"/>
  <c r="F21" i="321"/>
  <c r="G21" i="321" s="1"/>
  <c r="E23" i="321" l="1"/>
  <c r="F22" i="321"/>
  <c r="G22" i="321" s="1"/>
  <c r="E24" i="321" l="1"/>
  <c r="F23" i="321"/>
  <c r="G23" i="321" s="1"/>
  <c r="E25" i="321" l="1"/>
  <c r="F24" i="321"/>
  <c r="G24" i="321" s="1"/>
  <c r="E26" i="321" l="1"/>
  <c r="F25" i="321"/>
  <c r="G25" i="321" s="1"/>
  <c r="E27" i="321" l="1"/>
  <c r="F26" i="321"/>
  <c r="G26" i="321" s="1"/>
  <c r="E28" i="321" l="1"/>
  <c r="F27" i="321"/>
  <c r="G27" i="321" s="1"/>
  <c r="E29" i="321" l="1"/>
  <c r="F28" i="321"/>
  <c r="G28" i="321" s="1"/>
  <c r="E30" i="321" l="1"/>
  <c r="F29" i="321"/>
  <c r="G29" i="321" s="1"/>
  <c r="E31" i="321" l="1"/>
  <c r="F30" i="321"/>
  <c r="G30" i="321" s="1"/>
  <c r="E32" i="321" l="1"/>
  <c r="F31" i="321"/>
  <c r="G31" i="321" s="1"/>
  <c r="E33" i="321" l="1"/>
  <c r="F32" i="321"/>
  <c r="G32" i="321" s="1"/>
  <c r="E34" i="321" l="1"/>
  <c r="F33" i="321"/>
  <c r="G33" i="321" s="1"/>
  <c r="E35" i="321" l="1"/>
  <c r="F34" i="321"/>
  <c r="G34" i="321" s="1"/>
  <c r="E36" i="321" l="1"/>
  <c r="F35" i="321"/>
  <c r="G35" i="321" s="1"/>
  <c r="E37" i="321" l="1"/>
  <c r="F36" i="321"/>
  <c r="G36" i="321" s="1"/>
  <c r="E38" i="321" l="1"/>
  <c r="F37" i="321"/>
  <c r="G37" i="321" s="1"/>
  <c r="E39" i="321" l="1"/>
  <c r="F38" i="321"/>
  <c r="G38" i="321" s="1"/>
  <c r="E40" i="321" l="1"/>
  <c r="F39" i="321"/>
  <c r="G39" i="321" s="1"/>
  <c r="E41" i="321" l="1"/>
  <c r="F40" i="321"/>
  <c r="G40" i="321" s="1"/>
  <c r="E42" i="321" l="1"/>
  <c r="F41" i="321"/>
  <c r="G41" i="321" s="1"/>
  <c r="E43" i="321" l="1"/>
  <c r="F42" i="321"/>
  <c r="G42" i="321" s="1"/>
  <c r="E44" i="321" l="1"/>
  <c r="F43" i="321"/>
  <c r="G43" i="321" s="1"/>
  <c r="E45" i="321" l="1"/>
  <c r="F44" i="321"/>
  <c r="G44" i="321" s="1"/>
  <c r="E46" i="321" l="1"/>
  <c r="F45" i="321"/>
  <c r="G45" i="321" s="1"/>
  <c r="E47" i="321" l="1"/>
  <c r="F46" i="321"/>
  <c r="G46" i="321" s="1"/>
  <c r="E48" i="321" l="1"/>
  <c r="F47" i="321"/>
  <c r="G47" i="321" s="1"/>
  <c r="E49" i="321" l="1"/>
  <c r="F48" i="321"/>
  <c r="G48" i="321" s="1"/>
  <c r="E50" i="321" l="1"/>
  <c r="F49" i="321"/>
  <c r="G49" i="321" s="1"/>
  <c r="E51" i="321" l="1"/>
  <c r="F50" i="321"/>
  <c r="G50" i="321" s="1"/>
  <c r="E52" i="321" l="1"/>
  <c r="F51" i="321"/>
  <c r="G51" i="321" s="1"/>
  <c r="E53" i="321" l="1"/>
  <c r="F52" i="321"/>
  <c r="G52" i="321" s="1"/>
  <c r="E54" i="321" l="1"/>
  <c r="F53" i="321"/>
  <c r="G53" i="321" s="1"/>
  <c r="E55" i="321" l="1"/>
  <c r="F54" i="321"/>
  <c r="G54" i="321" s="1"/>
  <c r="E56" i="321" l="1"/>
  <c r="F55" i="321"/>
  <c r="G55" i="321"/>
  <c r="E57" i="321" l="1"/>
  <c r="F56" i="321"/>
  <c r="G56" i="321" s="1"/>
  <c r="E58" i="321" l="1"/>
  <c r="F57" i="321"/>
  <c r="G57" i="321" s="1"/>
  <c r="E59" i="321" l="1"/>
  <c r="F58" i="321"/>
  <c r="G58" i="321" s="1"/>
  <c r="E60" i="321" l="1"/>
  <c r="F59" i="321"/>
  <c r="G59" i="321" s="1"/>
  <c r="E61" i="321" l="1"/>
  <c r="F60" i="321"/>
  <c r="G60" i="321" s="1"/>
  <c r="E62" i="321" l="1"/>
  <c r="F61" i="321"/>
  <c r="G61" i="321" s="1"/>
  <c r="E63" i="321" l="1"/>
  <c r="F62" i="321"/>
  <c r="G62" i="321" s="1"/>
  <c r="E64" i="321" l="1"/>
  <c r="F63" i="321"/>
  <c r="G63" i="321" s="1"/>
  <c r="E65" i="321" l="1"/>
  <c r="F64" i="321"/>
  <c r="G64" i="321" s="1"/>
  <c r="E66" i="321" l="1"/>
  <c r="F66" i="321" s="1"/>
  <c r="F65" i="321"/>
  <c r="G65" i="321" s="1"/>
  <c r="G66" i="321" s="1"/>
</calcChain>
</file>

<file path=xl/sharedStrings.xml><?xml version="1.0" encoding="utf-8"?>
<sst xmlns="http://schemas.openxmlformats.org/spreadsheetml/2006/main" count="71" uniqueCount="39">
  <si>
    <t>Все суммы в рублях</t>
  </si>
  <si>
    <t>Прочие доходы/расходы</t>
  </si>
  <si>
    <t>Выручка</t>
  </si>
  <si>
    <t>Себестоимость</t>
  </si>
  <si>
    <t>Расходы на аренду</t>
  </si>
  <si>
    <t>Прочие расходы по себестоимости</t>
  </si>
  <si>
    <t>Операционная прибыль</t>
  </si>
  <si>
    <t>Коммерческие расходы</t>
  </si>
  <si>
    <t>Административные расходы</t>
  </si>
  <si>
    <t>Валовая прибыль</t>
  </si>
  <si>
    <t>Прибыль до налогообложения</t>
  </si>
  <si>
    <t>Налог на прибыль</t>
  </si>
  <si>
    <t>Чистая прибыль</t>
  </si>
  <si>
    <t>Фактор дисконтирования</t>
  </si>
  <si>
    <t>WACC</t>
  </si>
  <si>
    <t>за год</t>
  </si>
  <si>
    <t>за месяц</t>
  </si>
  <si>
    <t>Дисконтированное значение</t>
  </si>
  <si>
    <t>NPV</t>
  </si>
  <si>
    <t>АПП</t>
  </si>
  <si>
    <t>Прочие внеоборотные активы</t>
  </si>
  <si>
    <t>Итого внеоборотных активов</t>
  </si>
  <si>
    <t>Требуется обесценение?</t>
  </si>
  <si>
    <t>Обязательство по аренде</t>
  </si>
  <si>
    <t>NPV за вычетом внеоборотных активов и обязательства по аренде</t>
  </si>
  <si>
    <t>NPV за вычетом внеоборотных активов и обязательства</t>
  </si>
  <si>
    <t>Итого внеоборотных активов за минусом обязательства</t>
  </si>
  <si>
    <t>Разница между методами</t>
  </si>
  <si>
    <t>не существенна</t>
  </si>
  <si>
    <t>29/02/2021</t>
  </si>
  <si>
    <t>Вариант 2</t>
  </si>
  <si>
    <t>Вариант 1</t>
  </si>
  <si>
    <t>Денежные потоки</t>
  </si>
  <si>
    <t>Период</t>
  </si>
  <si>
    <t>Дата</t>
  </si>
  <si>
    <t>Платеж</t>
  </si>
  <si>
    <t>Амортизация</t>
  </si>
  <si>
    <t>Количество месяцев</t>
  </si>
  <si>
    <t>Остаточная стоимость АПП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</si>
</sst>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.0\ _₽_-;\-* #,##0.0\ _₽_-;_-* &quot;-&quot;??\ _₽_-;_-@_-"/>
    <numFmt numFmtId="167" formatCode="[$-419]General"/>
    <numFmt numFmtId="168" formatCode="_-* #,##0_-;\-* #,##0_-;_-* &quot;-&quot;?_-;_-@_-"/>
    <numFmt numFmtId="169" formatCode="0.0%"/>
    <numFmt numFmtId="170" formatCode="_-* #,##0_-;\-* #,##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70C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9" fontId="1" fillId="0" borderId="0" applyFont="0" applyFill="0" applyBorder="0" applyAlignment="0" applyProtection="0"/>
    <xf numFmtId="167" fontId="4" fillId="0" borderId="0"/>
  </cellStyleXfs>
  <cellXfs count="84">
    <xf numFmtId="0" fontId="0" fillId="0" borderId="0" xfId="0"/>
    <xf numFmtId="14" fontId="2" fillId="0" borderId="0" xfId="2" applyNumberForma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14" fontId="5" fillId="0" borderId="0" xfId="0" applyNumberFormat="1" applyFont="1"/>
    <xf numFmtId="165" fontId="5" fillId="0" borderId="0" xfId="1" applyNumberFormat="1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Fill="1"/>
    <xf numFmtId="0" fontId="9" fillId="0" borderId="0" xfId="0" applyFont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0" xfId="0" applyFont="1"/>
    <xf numFmtId="3" fontId="5" fillId="0" borderId="0" xfId="0" applyNumberFormat="1" applyFont="1"/>
    <xf numFmtId="164" fontId="5" fillId="0" borderId="0" xfId="1" applyFont="1"/>
    <xf numFmtId="166" fontId="5" fillId="0" borderId="0" xfId="1" applyNumberFormat="1" applyFont="1"/>
    <xf numFmtId="165" fontId="5" fillId="0" borderId="9" xfId="0" applyNumberFormat="1" applyFont="1" applyBorder="1"/>
    <xf numFmtId="168" fontId="5" fillId="0" borderId="9" xfId="0" applyNumberFormat="1" applyFont="1" applyBorder="1"/>
    <xf numFmtId="168" fontId="5" fillId="0" borderId="0" xfId="0" applyNumberFormat="1" applyFont="1"/>
    <xf numFmtId="169" fontId="5" fillId="0" borderId="0" xfId="0" applyNumberFormat="1" applyFont="1"/>
    <xf numFmtId="168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14" fontId="7" fillId="0" borderId="10" xfId="0" applyNumberFormat="1" applyFont="1" applyBorder="1" applyAlignment="1">
      <alignment horizontal="right"/>
    </xf>
    <xf numFmtId="14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/>
    <xf numFmtId="14" fontId="6" fillId="0" borderId="0" xfId="0" applyNumberFormat="1" applyFont="1" applyAlignment="1">
      <alignment horizontal="right"/>
    </xf>
    <xf numFmtId="165" fontId="7" fillId="0" borderId="10" xfId="0" applyNumberFormat="1" applyFont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9" fontId="5" fillId="0" borderId="0" xfId="6" applyFont="1"/>
    <xf numFmtId="14" fontId="2" fillId="3" borderId="1" xfId="2" applyNumberForma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169" fontId="10" fillId="2" borderId="11" xfId="0" applyNumberFormat="1" applyFont="1" applyFill="1" applyBorder="1"/>
    <xf numFmtId="0" fontId="10" fillId="2" borderId="3" xfId="0" applyFont="1" applyFill="1" applyBorder="1"/>
    <xf numFmtId="0" fontId="10" fillId="2" borderId="4" xfId="0" applyFont="1" applyFill="1" applyBorder="1" applyAlignment="1">
      <alignment horizontal="right"/>
    </xf>
    <xf numFmtId="169" fontId="10" fillId="2" borderId="8" xfId="0" applyNumberFormat="1" applyFont="1" applyFill="1" applyBorder="1"/>
    <xf numFmtId="0" fontId="10" fillId="2" borderId="5" xfId="0" applyFont="1" applyFill="1" applyBorder="1"/>
    <xf numFmtId="14" fontId="10" fillId="2" borderId="6" xfId="0" applyNumberFormat="1" applyFont="1" applyFill="1" applyBorder="1" applyAlignment="1">
      <alignment horizontal="right"/>
    </xf>
    <xf numFmtId="168" fontId="10" fillId="2" borderId="7" xfId="0" applyNumberFormat="1" applyFont="1" applyFill="1" applyBorder="1"/>
    <xf numFmtId="0" fontId="5" fillId="0" borderId="0" xfId="0" applyFont="1" applyFill="1" applyAlignment="1">
      <alignment horizontal="right"/>
    </xf>
    <xf numFmtId="165" fontId="5" fillId="0" borderId="0" xfId="1" applyNumberFormat="1" applyFont="1" applyFill="1"/>
    <xf numFmtId="3" fontId="5" fillId="0" borderId="0" xfId="0" applyNumberFormat="1" applyFont="1" applyFill="1"/>
    <xf numFmtId="0" fontId="9" fillId="0" borderId="0" xfId="0" applyFont="1" applyFill="1" applyAlignment="1">
      <alignment horizontal="right"/>
    </xf>
    <xf numFmtId="165" fontId="9" fillId="0" borderId="0" xfId="1" applyNumberFormat="1" applyFont="1" applyFill="1"/>
    <xf numFmtId="3" fontId="9" fillId="0" borderId="0" xfId="0" applyNumberFormat="1" applyFont="1" applyFill="1"/>
    <xf numFmtId="165" fontId="5" fillId="0" borderId="0" xfId="0" applyNumberFormat="1" applyFont="1" applyFill="1"/>
    <xf numFmtId="164" fontId="7" fillId="0" borderId="0" xfId="0" applyNumberFormat="1" applyFont="1" applyFill="1"/>
    <xf numFmtId="0" fontId="7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vertical="center"/>
    </xf>
    <xf numFmtId="168" fontId="5" fillId="0" borderId="0" xfId="0" applyNumberFormat="1" applyFont="1" applyFill="1"/>
    <xf numFmtId="0" fontId="7" fillId="0" borderId="9" xfId="0" applyFont="1" applyFill="1" applyBorder="1" applyAlignment="1">
      <alignment horizontal="right"/>
    </xf>
    <xf numFmtId="165" fontId="5" fillId="0" borderId="9" xfId="0" applyNumberFormat="1" applyFont="1" applyFill="1" applyBorder="1"/>
    <xf numFmtId="0" fontId="11" fillId="3" borderId="12" xfId="0" applyFont="1" applyFill="1" applyBorder="1"/>
    <xf numFmtId="14" fontId="11" fillId="3" borderId="12" xfId="0" applyNumberFormat="1" applyFont="1" applyFill="1" applyBorder="1"/>
    <xf numFmtId="0" fontId="10" fillId="2" borderId="6" xfId="0" applyFont="1" applyFill="1" applyBorder="1" applyAlignment="1">
      <alignment horizontal="right"/>
    </xf>
    <xf numFmtId="169" fontId="10" fillId="2" borderId="7" xfId="0" applyNumberFormat="1" applyFont="1" applyFill="1" applyBorder="1"/>
    <xf numFmtId="0" fontId="10" fillId="2" borderId="0" xfId="0" applyFont="1" applyFill="1" applyBorder="1" applyAlignment="1">
      <alignment horizontal="right"/>
    </xf>
    <xf numFmtId="165" fontId="10" fillId="2" borderId="0" xfId="1" applyNumberFormat="1" applyFont="1" applyFill="1" applyBorder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4" fontId="5" fillId="0" borderId="2" xfId="0" applyNumberFormat="1" applyFont="1" applyBorder="1"/>
    <xf numFmtId="41" fontId="5" fillId="0" borderId="11" xfId="1" applyNumberFormat="1" applyFont="1" applyBorder="1"/>
    <xf numFmtId="38" fontId="5" fillId="0" borderId="11" xfId="0" applyNumberFormat="1" applyFont="1" applyBorder="1"/>
    <xf numFmtId="43" fontId="5" fillId="0" borderId="11" xfId="0" applyNumberFormat="1" applyFont="1" applyBorder="1"/>
    <xf numFmtId="165" fontId="5" fillId="0" borderId="3" xfId="1" applyNumberFormat="1" applyFont="1" applyBorder="1"/>
    <xf numFmtId="14" fontId="5" fillId="0" borderId="13" xfId="0" applyNumberFormat="1" applyFont="1" applyBorder="1"/>
    <xf numFmtId="41" fontId="5" fillId="0" borderId="0" xfId="1" applyNumberFormat="1" applyFont="1" applyBorder="1"/>
    <xf numFmtId="38" fontId="5" fillId="0" borderId="0" xfId="0" applyNumberFormat="1" applyFont="1" applyBorder="1"/>
    <xf numFmtId="43" fontId="5" fillId="0" borderId="0" xfId="0" applyNumberFormat="1" applyFont="1" applyBorder="1"/>
    <xf numFmtId="165" fontId="5" fillId="0" borderId="14" xfId="1" applyNumberFormat="1" applyFont="1" applyBorder="1"/>
    <xf numFmtId="14" fontId="5" fillId="0" borderId="4" xfId="0" applyNumberFormat="1" applyFont="1" applyBorder="1"/>
    <xf numFmtId="41" fontId="5" fillId="0" borderId="8" xfId="1" applyNumberFormat="1" applyFont="1" applyBorder="1"/>
    <xf numFmtId="38" fontId="5" fillId="0" borderId="8" xfId="0" applyNumberFormat="1" applyFont="1" applyBorder="1"/>
    <xf numFmtId="43" fontId="5" fillId="0" borderId="8" xfId="0" applyNumberFormat="1" applyFont="1" applyBorder="1"/>
    <xf numFmtId="165" fontId="5" fillId="0" borderId="5" xfId="1" applyNumberFormat="1" applyFont="1" applyBorder="1"/>
    <xf numFmtId="14" fontId="7" fillId="0" borderId="0" xfId="0" applyNumberFormat="1" applyFont="1" applyFill="1" applyBorder="1" applyAlignment="1">
      <alignment horizontal="right"/>
    </xf>
    <xf numFmtId="168" fontId="6" fillId="0" borderId="0" xfId="0" applyNumberFormat="1" applyFont="1" applyAlignment="1">
      <alignment horizontal="center"/>
    </xf>
    <xf numFmtId="14" fontId="7" fillId="4" borderId="12" xfId="0" applyNumberFormat="1" applyFont="1" applyFill="1" applyBorder="1" applyAlignment="1">
      <alignment horizontal="right" vertical="center" wrapText="1"/>
    </xf>
    <xf numFmtId="14" fontId="7" fillId="0" borderId="11" xfId="0" applyNumberFormat="1" applyFont="1" applyBorder="1" applyAlignment="1">
      <alignment horizontal="right" wrapText="1"/>
    </xf>
    <xf numFmtId="165" fontId="7" fillId="0" borderId="11" xfId="1" applyNumberFormat="1" applyFont="1" applyBorder="1"/>
    <xf numFmtId="170" fontId="7" fillId="4" borderId="12" xfId="1" applyNumberFormat="1" applyFont="1" applyFill="1" applyBorder="1" applyAlignment="1">
      <alignment horizontal="right" vertical="center"/>
    </xf>
    <xf numFmtId="165" fontId="7" fillId="4" borderId="12" xfId="1" applyNumberFormat="1" applyFont="1" applyFill="1" applyBorder="1" applyAlignment="1">
      <alignment horizontal="right" vertical="center"/>
    </xf>
    <xf numFmtId="168" fontId="7" fillId="4" borderId="12" xfId="0" applyNumberFormat="1" applyFont="1" applyFill="1" applyBorder="1" applyAlignment="1">
      <alignment vertical="center"/>
    </xf>
    <xf numFmtId="165" fontId="9" fillId="0" borderId="0" xfId="1" applyNumberFormat="1" applyFont="1"/>
  </cellXfs>
  <cellStyles count="8">
    <cellStyle name="=D:\WINNT\SYSTEM32\COMMAND.COM" xfId="4"/>
    <cellStyle name="Comma" xfId="1" builtinId="3"/>
    <cellStyle name="Excel Built-in Normal" xfId="7"/>
    <cellStyle name="Normal" xfId="0" builtinId="0"/>
    <cellStyle name="Percent" xfId="6" builtinId="5"/>
    <cellStyle name="Обычный 2" xfId="2"/>
    <cellStyle name="Обычный_Лист1" xf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"/>
  <sheetViews>
    <sheetView zoomScale="60" zoomScaleNormal="60" workbookViewId="0">
      <selection activeCell="E35" sqref="E35:F35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BM129"/>
  <sheetViews>
    <sheetView tabSelected="1" view="pageBreakPreview" zoomScale="60" zoomScaleNormal="60" workbookViewId="0">
      <selection activeCell="M28" sqref="M28"/>
    </sheetView>
  </sheetViews>
  <sheetFormatPr defaultColWidth="12.44140625" defaultRowHeight="13.2" x14ac:dyDescent="0.25"/>
  <cols>
    <col min="1" max="1" width="1.6640625" style="2" customWidth="1"/>
    <col min="2" max="2" width="47.109375" style="2" customWidth="1"/>
    <col min="3" max="3" width="15.77734375" style="2" bestFit="1" customWidth="1"/>
    <col min="4" max="27" width="15.6640625" style="2" bestFit="1" customWidth="1"/>
    <col min="28" max="28" width="15.77734375" style="2" bestFit="1" customWidth="1"/>
    <col min="29" max="63" width="15.6640625" style="2" bestFit="1" customWidth="1"/>
    <col min="64" max="64" width="15.33203125" style="8" bestFit="1" customWidth="1"/>
    <col min="65" max="65" width="14.33203125" style="8" customWidth="1"/>
    <col min="66" max="16384" width="12.44140625" style="8"/>
  </cols>
  <sheetData>
    <row r="2" spans="1:64" x14ac:dyDescent="0.25">
      <c r="E2" s="4">
        <v>43830</v>
      </c>
    </row>
    <row r="3" spans="1:64" x14ac:dyDescent="0.25">
      <c r="B3" s="30" t="s">
        <v>14</v>
      </c>
      <c r="C3" s="31">
        <v>0.105</v>
      </c>
      <c r="D3" s="32" t="s">
        <v>15</v>
      </c>
    </row>
    <row r="4" spans="1:64" x14ac:dyDescent="0.25">
      <c r="B4" s="33" t="s">
        <v>14</v>
      </c>
      <c r="C4" s="34">
        <f>(1+C3)^(1/12)-1</f>
        <v>8.355155683635207E-3</v>
      </c>
      <c r="D4" s="35" t="s">
        <v>16</v>
      </c>
    </row>
    <row r="6" spans="1:64" x14ac:dyDescent="0.25">
      <c r="B6" s="11" t="s">
        <v>31</v>
      </c>
    </row>
    <row r="7" spans="1:64" x14ac:dyDescent="0.25">
      <c r="B7" s="11" t="s">
        <v>32</v>
      </c>
    </row>
    <row r="8" spans="1:64" x14ac:dyDescent="0.25">
      <c r="C8" s="7" t="s">
        <v>0</v>
      </c>
    </row>
    <row r="9" spans="1:64" x14ac:dyDescent="0.25">
      <c r="C9" s="29">
        <v>43831</v>
      </c>
      <c r="D9" s="29">
        <v>43861</v>
      </c>
      <c r="E9" s="29">
        <v>43889</v>
      </c>
      <c r="F9" s="29">
        <v>43555</v>
      </c>
      <c r="G9" s="29">
        <v>43951</v>
      </c>
      <c r="H9" s="29">
        <v>43982</v>
      </c>
      <c r="I9" s="29">
        <v>44012</v>
      </c>
      <c r="J9" s="29">
        <v>44043</v>
      </c>
      <c r="K9" s="29">
        <v>44074</v>
      </c>
      <c r="L9" s="29">
        <v>44104</v>
      </c>
      <c r="M9" s="29">
        <v>44135</v>
      </c>
      <c r="N9" s="29">
        <v>44165</v>
      </c>
      <c r="O9" s="29">
        <v>44196</v>
      </c>
      <c r="P9" s="29">
        <v>44227</v>
      </c>
      <c r="Q9" s="29" t="s">
        <v>29</v>
      </c>
      <c r="R9" s="29">
        <v>44286</v>
      </c>
      <c r="S9" s="29">
        <v>44316</v>
      </c>
      <c r="T9" s="29">
        <v>44347</v>
      </c>
      <c r="U9" s="29">
        <v>44377</v>
      </c>
      <c r="V9" s="29">
        <v>44408</v>
      </c>
      <c r="W9" s="29">
        <v>44439</v>
      </c>
      <c r="X9" s="29">
        <v>44469</v>
      </c>
      <c r="Y9" s="29">
        <v>44500</v>
      </c>
      <c r="Z9" s="29">
        <v>44530</v>
      </c>
      <c r="AA9" s="29">
        <v>44561</v>
      </c>
      <c r="AB9" s="29">
        <v>44592</v>
      </c>
      <c r="AC9" s="29">
        <v>44620</v>
      </c>
      <c r="AD9" s="29">
        <v>44651</v>
      </c>
      <c r="AE9" s="29">
        <v>44681</v>
      </c>
      <c r="AF9" s="29">
        <v>44712</v>
      </c>
      <c r="AG9" s="29">
        <v>44742</v>
      </c>
      <c r="AH9" s="29">
        <v>44773</v>
      </c>
      <c r="AI9" s="29">
        <v>44804</v>
      </c>
      <c r="AJ9" s="29">
        <v>44834</v>
      </c>
      <c r="AK9" s="29">
        <v>44865</v>
      </c>
      <c r="AL9" s="29">
        <v>44895</v>
      </c>
      <c r="AM9" s="29">
        <v>44926</v>
      </c>
      <c r="AN9" s="29">
        <v>44957</v>
      </c>
      <c r="AO9" s="29">
        <v>44985</v>
      </c>
      <c r="AP9" s="29">
        <v>45016</v>
      </c>
      <c r="AQ9" s="29">
        <v>45046</v>
      </c>
      <c r="AR9" s="29">
        <v>45077</v>
      </c>
      <c r="AS9" s="29">
        <v>45107</v>
      </c>
      <c r="AT9" s="29">
        <v>45138</v>
      </c>
      <c r="AU9" s="29">
        <v>45169</v>
      </c>
      <c r="AV9" s="29">
        <v>45199</v>
      </c>
      <c r="AW9" s="29">
        <v>45230</v>
      </c>
      <c r="AX9" s="29">
        <v>45260</v>
      </c>
      <c r="AY9" s="29">
        <v>45291</v>
      </c>
      <c r="AZ9" s="29">
        <v>45322</v>
      </c>
      <c r="BA9" s="29">
        <v>45350</v>
      </c>
      <c r="BB9" s="29">
        <v>45382</v>
      </c>
      <c r="BC9" s="29">
        <v>45412</v>
      </c>
      <c r="BD9" s="29">
        <v>45443</v>
      </c>
      <c r="BE9" s="29">
        <v>45473</v>
      </c>
      <c r="BF9" s="29">
        <v>45504</v>
      </c>
      <c r="BG9" s="29">
        <v>45535</v>
      </c>
      <c r="BH9" s="29">
        <v>45565</v>
      </c>
      <c r="BI9" s="29">
        <v>45596</v>
      </c>
      <c r="BJ9" s="29">
        <v>45626</v>
      </c>
      <c r="BK9" s="29">
        <v>45657</v>
      </c>
    </row>
    <row r="10" spans="1:64" ht="6.6" customHeight="1" x14ac:dyDescent="0.25">
      <c r="A10" s="8"/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4" x14ac:dyDescent="0.25">
      <c r="A11" s="8"/>
      <c r="B11" s="38" t="s">
        <v>2</v>
      </c>
      <c r="C11" s="39"/>
      <c r="D11" s="39">
        <v>2000000</v>
      </c>
      <c r="E11" s="39">
        <v>2000000</v>
      </c>
      <c r="F11" s="39">
        <v>2000000</v>
      </c>
      <c r="G11" s="39">
        <v>2000000</v>
      </c>
      <c r="H11" s="39">
        <v>2000000</v>
      </c>
      <c r="I11" s="39">
        <v>2000000</v>
      </c>
      <c r="J11" s="39">
        <v>2000000</v>
      </c>
      <c r="K11" s="39">
        <v>2000000</v>
      </c>
      <c r="L11" s="39">
        <v>2000000</v>
      </c>
      <c r="M11" s="39">
        <v>2000000</v>
      </c>
      <c r="N11" s="39">
        <v>2000000</v>
      </c>
      <c r="O11" s="39">
        <v>2000000</v>
      </c>
      <c r="P11" s="39">
        <v>2200000</v>
      </c>
      <c r="Q11" s="39">
        <v>2200000</v>
      </c>
      <c r="R11" s="39">
        <v>2200000</v>
      </c>
      <c r="S11" s="39">
        <v>2200000</v>
      </c>
      <c r="T11" s="39">
        <v>2200000</v>
      </c>
      <c r="U11" s="39">
        <v>2200000</v>
      </c>
      <c r="V11" s="39">
        <v>2200000</v>
      </c>
      <c r="W11" s="39">
        <v>2200000</v>
      </c>
      <c r="X11" s="39">
        <v>2200000</v>
      </c>
      <c r="Y11" s="39">
        <v>2200000</v>
      </c>
      <c r="Z11" s="39">
        <v>2200000</v>
      </c>
      <c r="AA11" s="39">
        <v>2200000</v>
      </c>
      <c r="AB11" s="39">
        <v>2300000</v>
      </c>
      <c r="AC11" s="39">
        <v>2300000</v>
      </c>
      <c r="AD11" s="39">
        <v>2300000</v>
      </c>
      <c r="AE11" s="39">
        <v>2300000</v>
      </c>
      <c r="AF11" s="39">
        <v>2300000</v>
      </c>
      <c r="AG11" s="39">
        <v>2300000</v>
      </c>
      <c r="AH11" s="39">
        <v>2300000</v>
      </c>
      <c r="AI11" s="39">
        <v>2300000</v>
      </c>
      <c r="AJ11" s="39">
        <v>2300000</v>
      </c>
      <c r="AK11" s="39">
        <v>2300000</v>
      </c>
      <c r="AL11" s="39">
        <v>2300000</v>
      </c>
      <c r="AM11" s="39">
        <v>2300000</v>
      </c>
      <c r="AN11" s="39">
        <v>2350000</v>
      </c>
      <c r="AO11" s="39">
        <v>2350000</v>
      </c>
      <c r="AP11" s="39">
        <v>2350000</v>
      </c>
      <c r="AQ11" s="39">
        <v>2350000</v>
      </c>
      <c r="AR11" s="39">
        <v>2350000</v>
      </c>
      <c r="AS11" s="39">
        <v>2350000</v>
      </c>
      <c r="AT11" s="39">
        <v>2350000</v>
      </c>
      <c r="AU11" s="39">
        <v>2350000</v>
      </c>
      <c r="AV11" s="39">
        <v>2350000</v>
      </c>
      <c r="AW11" s="39">
        <v>2350000</v>
      </c>
      <c r="AX11" s="39">
        <v>2350000</v>
      </c>
      <c r="AY11" s="39">
        <v>2350000</v>
      </c>
      <c r="AZ11" s="39">
        <v>2350000</v>
      </c>
      <c r="BA11" s="39">
        <v>2350000</v>
      </c>
      <c r="BB11" s="39">
        <v>2350000</v>
      </c>
      <c r="BC11" s="39">
        <v>2350000</v>
      </c>
      <c r="BD11" s="39">
        <v>2350000</v>
      </c>
      <c r="BE11" s="39">
        <v>2350000</v>
      </c>
      <c r="BF11" s="39">
        <v>2350000</v>
      </c>
      <c r="BG11" s="39">
        <v>2350000</v>
      </c>
      <c r="BH11" s="39">
        <v>2350000</v>
      </c>
      <c r="BI11" s="39">
        <v>2350000</v>
      </c>
      <c r="BJ11" s="39">
        <v>2350000</v>
      </c>
      <c r="BK11" s="39">
        <v>2350000</v>
      </c>
      <c r="BL11" s="44"/>
    </row>
    <row r="12" spans="1:64" x14ac:dyDescent="0.25">
      <c r="A12" s="8"/>
      <c r="B12" s="38" t="s">
        <v>3</v>
      </c>
      <c r="C12" s="40"/>
      <c r="D12" s="40">
        <f t="shared" ref="D12:O12" si="0">SUM(D13:D14)</f>
        <v>-1000000</v>
      </c>
      <c r="E12" s="40">
        <f t="shared" si="0"/>
        <v>-1000000</v>
      </c>
      <c r="F12" s="40">
        <f t="shared" si="0"/>
        <v>-1000000</v>
      </c>
      <c r="G12" s="40">
        <f t="shared" si="0"/>
        <v>-1000000</v>
      </c>
      <c r="H12" s="40">
        <f t="shared" si="0"/>
        <v>-1000000</v>
      </c>
      <c r="I12" s="40">
        <f t="shared" si="0"/>
        <v>-1000000</v>
      </c>
      <c r="J12" s="40">
        <f t="shared" si="0"/>
        <v>-1000000</v>
      </c>
      <c r="K12" s="40">
        <f t="shared" si="0"/>
        <v>-1000000</v>
      </c>
      <c r="L12" s="40">
        <f t="shared" si="0"/>
        <v>-1000000</v>
      </c>
      <c r="M12" s="40">
        <f t="shared" si="0"/>
        <v>-1000000</v>
      </c>
      <c r="N12" s="40">
        <f t="shared" si="0"/>
        <v>-1000000</v>
      </c>
      <c r="O12" s="40">
        <f t="shared" si="0"/>
        <v>-1000000</v>
      </c>
      <c r="P12" s="40">
        <v>-1100000</v>
      </c>
      <c r="Q12" s="40">
        <v>-1100000</v>
      </c>
      <c r="R12" s="40">
        <v>-1100000</v>
      </c>
      <c r="S12" s="40">
        <v>-1100000</v>
      </c>
      <c r="T12" s="40">
        <v>-1100000</v>
      </c>
      <c r="U12" s="40">
        <v>-1100000</v>
      </c>
      <c r="V12" s="40">
        <v>-1100000</v>
      </c>
      <c r="W12" s="40">
        <v>-1100000</v>
      </c>
      <c r="X12" s="40">
        <v>-1100000</v>
      </c>
      <c r="Y12" s="40">
        <v>-1100000</v>
      </c>
      <c r="Z12" s="40">
        <v>-1100000</v>
      </c>
      <c r="AA12" s="40">
        <v>-1100000</v>
      </c>
      <c r="AB12" s="40">
        <v>-1150000</v>
      </c>
      <c r="AC12" s="40">
        <v>-1150000</v>
      </c>
      <c r="AD12" s="40">
        <v>-1150000</v>
      </c>
      <c r="AE12" s="40">
        <v>-1150000</v>
      </c>
      <c r="AF12" s="40">
        <v>-1150000</v>
      </c>
      <c r="AG12" s="40">
        <v>-1150000</v>
      </c>
      <c r="AH12" s="40">
        <v>-1150000</v>
      </c>
      <c r="AI12" s="40">
        <v>-1150000</v>
      </c>
      <c r="AJ12" s="40">
        <v>-1150000</v>
      </c>
      <c r="AK12" s="40">
        <v>-1150000</v>
      </c>
      <c r="AL12" s="40">
        <v>-1150000</v>
      </c>
      <c r="AM12" s="40">
        <v>-1150000</v>
      </c>
      <c r="AN12" s="40">
        <f t="shared" ref="AN12:BK12" si="1">SUM(AN13:AN14)</f>
        <v>-1180000</v>
      </c>
      <c r="AO12" s="40">
        <f t="shared" si="1"/>
        <v>-1180000</v>
      </c>
      <c r="AP12" s="40">
        <f t="shared" si="1"/>
        <v>-1180000</v>
      </c>
      <c r="AQ12" s="40">
        <f t="shared" si="1"/>
        <v>-1180000</v>
      </c>
      <c r="AR12" s="40">
        <f t="shared" si="1"/>
        <v>-1180000</v>
      </c>
      <c r="AS12" s="40">
        <f t="shared" si="1"/>
        <v>-1180000</v>
      </c>
      <c r="AT12" s="40">
        <f t="shared" si="1"/>
        <v>-1180000</v>
      </c>
      <c r="AU12" s="40">
        <f t="shared" si="1"/>
        <v>-1180000</v>
      </c>
      <c r="AV12" s="40">
        <f t="shared" si="1"/>
        <v>-1180000</v>
      </c>
      <c r="AW12" s="40">
        <f t="shared" si="1"/>
        <v>-1180000</v>
      </c>
      <c r="AX12" s="40">
        <f t="shared" si="1"/>
        <v>-1180000</v>
      </c>
      <c r="AY12" s="40">
        <f t="shared" si="1"/>
        <v>-1180000</v>
      </c>
      <c r="AZ12" s="40">
        <f t="shared" si="1"/>
        <v>-1180000</v>
      </c>
      <c r="BA12" s="40">
        <f t="shared" si="1"/>
        <v>-1180000</v>
      </c>
      <c r="BB12" s="40">
        <f t="shared" si="1"/>
        <v>-1180000</v>
      </c>
      <c r="BC12" s="40">
        <f t="shared" si="1"/>
        <v>-1180000</v>
      </c>
      <c r="BD12" s="40">
        <f t="shared" si="1"/>
        <v>-1180000</v>
      </c>
      <c r="BE12" s="40">
        <f t="shared" si="1"/>
        <v>-1180000</v>
      </c>
      <c r="BF12" s="40">
        <f t="shared" si="1"/>
        <v>-1180000</v>
      </c>
      <c r="BG12" s="40">
        <f t="shared" si="1"/>
        <v>-1180000</v>
      </c>
      <c r="BH12" s="40">
        <f t="shared" si="1"/>
        <v>-1180000</v>
      </c>
      <c r="BI12" s="40">
        <f t="shared" si="1"/>
        <v>-1180000</v>
      </c>
      <c r="BJ12" s="40">
        <f t="shared" si="1"/>
        <v>-1180000</v>
      </c>
      <c r="BK12" s="40">
        <f t="shared" si="1"/>
        <v>-1180000</v>
      </c>
      <c r="BL12" s="44"/>
    </row>
    <row r="13" spans="1:64" x14ac:dyDescent="0.25">
      <c r="A13" s="8"/>
      <c r="B13" s="41" t="s">
        <v>4</v>
      </c>
      <c r="C13" s="42"/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2">
        <v>0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4"/>
    </row>
    <row r="14" spans="1:64" x14ac:dyDescent="0.25">
      <c r="A14" s="8"/>
      <c r="B14" s="41" t="s">
        <v>5</v>
      </c>
      <c r="C14" s="42"/>
      <c r="D14" s="43">
        <v>-1000000</v>
      </c>
      <c r="E14" s="43">
        <v>-1000000</v>
      </c>
      <c r="F14" s="43">
        <v>-1000000</v>
      </c>
      <c r="G14" s="43">
        <v>-1000000</v>
      </c>
      <c r="H14" s="43">
        <v>-1000000</v>
      </c>
      <c r="I14" s="43">
        <v>-1000000</v>
      </c>
      <c r="J14" s="43">
        <v>-1000000</v>
      </c>
      <c r="K14" s="43">
        <v>-1000000</v>
      </c>
      <c r="L14" s="43">
        <v>-1000000</v>
      </c>
      <c r="M14" s="43">
        <v>-1000000</v>
      </c>
      <c r="N14" s="43">
        <v>-1000000</v>
      </c>
      <c r="O14" s="43">
        <v>-1000000</v>
      </c>
      <c r="P14" s="43">
        <v>-1100000</v>
      </c>
      <c r="Q14" s="43">
        <v>-1100000</v>
      </c>
      <c r="R14" s="43">
        <v>-1100000</v>
      </c>
      <c r="S14" s="43">
        <v>-1100000</v>
      </c>
      <c r="T14" s="43">
        <v>-1100000</v>
      </c>
      <c r="U14" s="43">
        <v>-1100000</v>
      </c>
      <c r="V14" s="43">
        <v>-1100000</v>
      </c>
      <c r="W14" s="43">
        <v>-1100000</v>
      </c>
      <c r="X14" s="43">
        <v>-1100000</v>
      </c>
      <c r="Y14" s="43">
        <v>-1100000</v>
      </c>
      <c r="Z14" s="43">
        <v>-1100000</v>
      </c>
      <c r="AA14" s="43">
        <v>-1100000</v>
      </c>
      <c r="AB14" s="43">
        <v>-1150000</v>
      </c>
      <c r="AC14" s="43">
        <v>-1150000</v>
      </c>
      <c r="AD14" s="43">
        <v>-1150000</v>
      </c>
      <c r="AE14" s="43">
        <v>-1150000</v>
      </c>
      <c r="AF14" s="43">
        <v>-1150000</v>
      </c>
      <c r="AG14" s="43">
        <v>-1150000</v>
      </c>
      <c r="AH14" s="43">
        <v>-1150000</v>
      </c>
      <c r="AI14" s="43">
        <v>-1150000</v>
      </c>
      <c r="AJ14" s="43">
        <v>-1150000</v>
      </c>
      <c r="AK14" s="43">
        <v>-1150000</v>
      </c>
      <c r="AL14" s="43">
        <v>-1150000</v>
      </c>
      <c r="AM14" s="43">
        <v>-1150000</v>
      </c>
      <c r="AN14" s="43">
        <v>-1180000</v>
      </c>
      <c r="AO14" s="43">
        <v>-1180000</v>
      </c>
      <c r="AP14" s="43">
        <v>-1180000</v>
      </c>
      <c r="AQ14" s="43">
        <v>-1180000</v>
      </c>
      <c r="AR14" s="43">
        <v>-1180000</v>
      </c>
      <c r="AS14" s="43">
        <v>-1180000</v>
      </c>
      <c r="AT14" s="43">
        <v>-1180000</v>
      </c>
      <c r="AU14" s="43">
        <v>-1180000</v>
      </c>
      <c r="AV14" s="43">
        <v>-1180000</v>
      </c>
      <c r="AW14" s="43">
        <v>-1180000</v>
      </c>
      <c r="AX14" s="43">
        <v>-1180000</v>
      </c>
      <c r="AY14" s="43">
        <v>-1180000</v>
      </c>
      <c r="AZ14" s="43">
        <v>-1180000</v>
      </c>
      <c r="BA14" s="43">
        <v>-1180000</v>
      </c>
      <c r="BB14" s="43">
        <v>-1180000</v>
      </c>
      <c r="BC14" s="43">
        <v>-1180000</v>
      </c>
      <c r="BD14" s="43">
        <v>-1180000</v>
      </c>
      <c r="BE14" s="43">
        <v>-1180000</v>
      </c>
      <c r="BF14" s="43">
        <v>-1180000</v>
      </c>
      <c r="BG14" s="43">
        <v>-1180000</v>
      </c>
      <c r="BH14" s="43">
        <v>-1180000</v>
      </c>
      <c r="BI14" s="43">
        <v>-1180000</v>
      </c>
      <c r="BJ14" s="43">
        <v>-1180000</v>
      </c>
      <c r="BK14" s="43">
        <v>-1180000</v>
      </c>
      <c r="BL14" s="44"/>
    </row>
    <row r="15" spans="1:64" ht="13.8" thickBot="1" x14ac:dyDescent="0.3">
      <c r="A15" s="8"/>
      <c r="B15" s="50" t="s">
        <v>9</v>
      </c>
      <c r="C15" s="51">
        <f t="shared" ref="C15:AH15" si="2">SUM(C11:C12)</f>
        <v>0</v>
      </c>
      <c r="D15" s="51">
        <f t="shared" si="2"/>
        <v>1000000</v>
      </c>
      <c r="E15" s="51">
        <f t="shared" si="2"/>
        <v>1000000</v>
      </c>
      <c r="F15" s="51">
        <f t="shared" si="2"/>
        <v>1000000</v>
      </c>
      <c r="G15" s="51">
        <f t="shared" si="2"/>
        <v>1000000</v>
      </c>
      <c r="H15" s="51">
        <f t="shared" si="2"/>
        <v>1000000</v>
      </c>
      <c r="I15" s="51">
        <f t="shared" si="2"/>
        <v>1000000</v>
      </c>
      <c r="J15" s="51">
        <f t="shared" si="2"/>
        <v>1000000</v>
      </c>
      <c r="K15" s="51">
        <f t="shared" si="2"/>
        <v>1000000</v>
      </c>
      <c r="L15" s="51">
        <f t="shared" si="2"/>
        <v>1000000</v>
      </c>
      <c r="M15" s="51">
        <f t="shared" si="2"/>
        <v>1000000</v>
      </c>
      <c r="N15" s="51">
        <f t="shared" si="2"/>
        <v>1000000</v>
      </c>
      <c r="O15" s="51">
        <f t="shared" si="2"/>
        <v>1000000</v>
      </c>
      <c r="P15" s="51">
        <f t="shared" si="2"/>
        <v>1100000</v>
      </c>
      <c r="Q15" s="51">
        <f t="shared" si="2"/>
        <v>1100000</v>
      </c>
      <c r="R15" s="51">
        <f t="shared" si="2"/>
        <v>1100000</v>
      </c>
      <c r="S15" s="51">
        <f t="shared" si="2"/>
        <v>1100000</v>
      </c>
      <c r="T15" s="51">
        <f t="shared" si="2"/>
        <v>1100000</v>
      </c>
      <c r="U15" s="51">
        <f t="shared" si="2"/>
        <v>1100000</v>
      </c>
      <c r="V15" s="51">
        <f t="shared" si="2"/>
        <v>1100000</v>
      </c>
      <c r="W15" s="51">
        <f t="shared" si="2"/>
        <v>1100000</v>
      </c>
      <c r="X15" s="51">
        <f t="shared" si="2"/>
        <v>1100000</v>
      </c>
      <c r="Y15" s="51">
        <f t="shared" si="2"/>
        <v>1100000</v>
      </c>
      <c r="Z15" s="51">
        <f t="shared" si="2"/>
        <v>1100000</v>
      </c>
      <c r="AA15" s="51">
        <f t="shared" si="2"/>
        <v>1100000</v>
      </c>
      <c r="AB15" s="51">
        <f t="shared" si="2"/>
        <v>1150000</v>
      </c>
      <c r="AC15" s="51">
        <f t="shared" si="2"/>
        <v>1150000</v>
      </c>
      <c r="AD15" s="51">
        <f t="shared" si="2"/>
        <v>1150000</v>
      </c>
      <c r="AE15" s="51">
        <f t="shared" si="2"/>
        <v>1150000</v>
      </c>
      <c r="AF15" s="51">
        <f t="shared" si="2"/>
        <v>1150000</v>
      </c>
      <c r="AG15" s="51">
        <f t="shared" si="2"/>
        <v>1150000</v>
      </c>
      <c r="AH15" s="51">
        <f t="shared" si="2"/>
        <v>1150000</v>
      </c>
      <c r="AI15" s="51">
        <f t="shared" ref="AI15:BK15" si="3">SUM(AI11:AI12)</f>
        <v>1150000</v>
      </c>
      <c r="AJ15" s="51">
        <f t="shared" si="3"/>
        <v>1150000</v>
      </c>
      <c r="AK15" s="51">
        <f t="shared" si="3"/>
        <v>1150000</v>
      </c>
      <c r="AL15" s="51">
        <f t="shared" si="3"/>
        <v>1150000</v>
      </c>
      <c r="AM15" s="51">
        <f t="shared" si="3"/>
        <v>1150000</v>
      </c>
      <c r="AN15" s="51">
        <f t="shared" si="3"/>
        <v>1170000</v>
      </c>
      <c r="AO15" s="51">
        <f t="shared" si="3"/>
        <v>1170000</v>
      </c>
      <c r="AP15" s="51">
        <f t="shared" si="3"/>
        <v>1170000</v>
      </c>
      <c r="AQ15" s="51">
        <f t="shared" si="3"/>
        <v>1170000</v>
      </c>
      <c r="AR15" s="51">
        <f t="shared" si="3"/>
        <v>1170000</v>
      </c>
      <c r="AS15" s="51">
        <f t="shared" si="3"/>
        <v>1170000</v>
      </c>
      <c r="AT15" s="51">
        <f t="shared" si="3"/>
        <v>1170000</v>
      </c>
      <c r="AU15" s="51">
        <f t="shared" si="3"/>
        <v>1170000</v>
      </c>
      <c r="AV15" s="51">
        <f t="shared" si="3"/>
        <v>1170000</v>
      </c>
      <c r="AW15" s="51">
        <f t="shared" si="3"/>
        <v>1170000</v>
      </c>
      <c r="AX15" s="51">
        <f t="shared" si="3"/>
        <v>1170000</v>
      </c>
      <c r="AY15" s="51">
        <f t="shared" si="3"/>
        <v>1170000</v>
      </c>
      <c r="AZ15" s="51">
        <f t="shared" si="3"/>
        <v>1170000</v>
      </c>
      <c r="BA15" s="51">
        <f t="shared" si="3"/>
        <v>1170000</v>
      </c>
      <c r="BB15" s="51">
        <f t="shared" si="3"/>
        <v>1170000</v>
      </c>
      <c r="BC15" s="51">
        <f t="shared" si="3"/>
        <v>1170000</v>
      </c>
      <c r="BD15" s="51">
        <f t="shared" si="3"/>
        <v>1170000</v>
      </c>
      <c r="BE15" s="51">
        <f t="shared" si="3"/>
        <v>1170000</v>
      </c>
      <c r="BF15" s="51">
        <f t="shared" si="3"/>
        <v>1170000</v>
      </c>
      <c r="BG15" s="51">
        <f t="shared" si="3"/>
        <v>1170000</v>
      </c>
      <c r="BH15" s="51">
        <f t="shared" si="3"/>
        <v>1170000</v>
      </c>
      <c r="BI15" s="51">
        <f t="shared" si="3"/>
        <v>1170000</v>
      </c>
      <c r="BJ15" s="51">
        <f t="shared" si="3"/>
        <v>1170000</v>
      </c>
      <c r="BK15" s="51">
        <f t="shared" si="3"/>
        <v>1170000</v>
      </c>
      <c r="BL15" s="44"/>
    </row>
    <row r="16" spans="1:64" ht="13.8" thickTop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63" x14ac:dyDescent="0.25">
      <c r="A17" s="8"/>
      <c r="B17" s="38" t="s">
        <v>7</v>
      </c>
      <c r="C17" s="39"/>
      <c r="D17" s="39">
        <v>-200000</v>
      </c>
      <c r="E17" s="39">
        <v>-200000</v>
      </c>
      <c r="F17" s="39">
        <v>-200000</v>
      </c>
      <c r="G17" s="39">
        <v>-200000</v>
      </c>
      <c r="H17" s="39">
        <v>-200000</v>
      </c>
      <c r="I17" s="39">
        <v>-200000</v>
      </c>
      <c r="J17" s="39">
        <v>-200000</v>
      </c>
      <c r="K17" s="39">
        <v>-200000</v>
      </c>
      <c r="L17" s="39">
        <v>-200000</v>
      </c>
      <c r="M17" s="39">
        <v>-200000</v>
      </c>
      <c r="N17" s="39">
        <v>-200000</v>
      </c>
      <c r="O17" s="39">
        <v>-200000</v>
      </c>
      <c r="P17" s="39">
        <v>-220000</v>
      </c>
      <c r="Q17" s="39">
        <v>-220000</v>
      </c>
      <c r="R17" s="39">
        <v>-220000</v>
      </c>
      <c r="S17" s="39">
        <v>-220000</v>
      </c>
      <c r="T17" s="39">
        <v>-220000</v>
      </c>
      <c r="U17" s="39">
        <v>-220000</v>
      </c>
      <c r="V17" s="39">
        <v>-220000</v>
      </c>
      <c r="W17" s="39">
        <v>-220000</v>
      </c>
      <c r="X17" s="39">
        <v>-220000</v>
      </c>
      <c r="Y17" s="39">
        <v>-220000</v>
      </c>
      <c r="Z17" s="39">
        <v>-220000</v>
      </c>
      <c r="AA17" s="39">
        <v>-220000</v>
      </c>
      <c r="AB17" s="39">
        <v>-230000</v>
      </c>
      <c r="AC17" s="39">
        <v>-230000</v>
      </c>
      <c r="AD17" s="39">
        <v>-230000</v>
      </c>
      <c r="AE17" s="39">
        <v>-230000</v>
      </c>
      <c r="AF17" s="39">
        <v>-230000</v>
      </c>
      <c r="AG17" s="39">
        <v>-230000</v>
      </c>
      <c r="AH17" s="39">
        <v>-230000</v>
      </c>
      <c r="AI17" s="39">
        <v>-230000</v>
      </c>
      <c r="AJ17" s="39">
        <v>-230000</v>
      </c>
      <c r="AK17" s="39">
        <v>-230000</v>
      </c>
      <c r="AL17" s="39">
        <v>-230000</v>
      </c>
      <c r="AM17" s="39">
        <v>-230000</v>
      </c>
      <c r="AN17" s="39">
        <v>-235000</v>
      </c>
      <c r="AO17" s="39">
        <v>-235000</v>
      </c>
      <c r="AP17" s="39">
        <v>-235000</v>
      </c>
      <c r="AQ17" s="39">
        <v>-235000</v>
      </c>
      <c r="AR17" s="39">
        <v>-235000</v>
      </c>
      <c r="AS17" s="39">
        <v>-235000</v>
      </c>
      <c r="AT17" s="39">
        <v>-235000</v>
      </c>
      <c r="AU17" s="39">
        <v>-235000</v>
      </c>
      <c r="AV17" s="39">
        <v>-235000</v>
      </c>
      <c r="AW17" s="39">
        <v>-235000</v>
      </c>
      <c r="AX17" s="39">
        <v>-235000</v>
      </c>
      <c r="AY17" s="39">
        <v>-235000</v>
      </c>
      <c r="AZ17" s="39">
        <v>-235000</v>
      </c>
      <c r="BA17" s="39">
        <v>-235000</v>
      </c>
      <c r="BB17" s="39">
        <v>-235000</v>
      </c>
      <c r="BC17" s="39">
        <v>-235000</v>
      </c>
      <c r="BD17" s="39">
        <v>-235000</v>
      </c>
      <c r="BE17" s="39">
        <v>-235000</v>
      </c>
      <c r="BF17" s="39">
        <v>-235000</v>
      </c>
      <c r="BG17" s="39">
        <v>-235000</v>
      </c>
      <c r="BH17" s="39">
        <v>-235000</v>
      </c>
      <c r="BI17" s="39">
        <v>-235000</v>
      </c>
      <c r="BJ17" s="39">
        <v>-235000</v>
      </c>
      <c r="BK17" s="39">
        <v>-235000</v>
      </c>
    </row>
    <row r="18" spans="1:63" x14ac:dyDescent="0.25">
      <c r="A18" s="8"/>
      <c r="B18" s="38" t="s">
        <v>8</v>
      </c>
      <c r="C18" s="39"/>
      <c r="D18" s="39">
        <v>-300000</v>
      </c>
      <c r="E18" s="39">
        <v>-300000</v>
      </c>
      <c r="F18" s="39">
        <v>-300000</v>
      </c>
      <c r="G18" s="39">
        <v>-300000</v>
      </c>
      <c r="H18" s="39">
        <v>-300000</v>
      </c>
      <c r="I18" s="39">
        <v>-300000</v>
      </c>
      <c r="J18" s="39">
        <v>-300000</v>
      </c>
      <c r="K18" s="39">
        <v>-300000</v>
      </c>
      <c r="L18" s="39">
        <v>-300000</v>
      </c>
      <c r="M18" s="39">
        <v>-300000</v>
      </c>
      <c r="N18" s="39">
        <v>-300000</v>
      </c>
      <c r="O18" s="39">
        <v>-300000</v>
      </c>
      <c r="P18" s="39">
        <v>-330000</v>
      </c>
      <c r="Q18" s="39">
        <v>-330000</v>
      </c>
      <c r="R18" s="39">
        <v>-330000</v>
      </c>
      <c r="S18" s="39">
        <v>-330000</v>
      </c>
      <c r="T18" s="39">
        <v>-330000</v>
      </c>
      <c r="U18" s="39">
        <v>-330000</v>
      </c>
      <c r="V18" s="39">
        <v>-330000</v>
      </c>
      <c r="W18" s="39">
        <v>-330000</v>
      </c>
      <c r="X18" s="39">
        <v>-330000</v>
      </c>
      <c r="Y18" s="39">
        <v>-330000</v>
      </c>
      <c r="Z18" s="39">
        <v>-330000</v>
      </c>
      <c r="AA18" s="39">
        <v>-330000</v>
      </c>
      <c r="AB18" s="39">
        <v>-340000</v>
      </c>
      <c r="AC18" s="39">
        <v>-340000</v>
      </c>
      <c r="AD18" s="39">
        <v>-340000</v>
      </c>
      <c r="AE18" s="39">
        <v>-340000</v>
      </c>
      <c r="AF18" s="39">
        <v>-340000</v>
      </c>
      <c r="AG18" s="39">
        <v>-340000</v>
      </c>
      <c r="AH18" s="39">
        <v>-340000</v>
      </c>
      <c r="AI18" s="39">
        <v>-340000</v>
      </c>
      <c r="AJ18" s="39">
        <v>-340000</v>
      </c>
      <c r="AK18" s="39">
        <v>-340000</v>
      </c>
      <c r="AL18" s="39">
        <v>-340000</v>
      </c>
      <c r="AM18" s="39">
        <v>-340000</v>
      </c>
      <c r="AN18" s="39">
        <v>-345000</v>
      </c>
      <c r="AO18" s="39">
        <v>-345000</v>
      </c>
      <c r="AP18" s="39">
        <v>-345000</v>
      </c>
      <c r="AQ18" s="39">
        <v>-345000</v>
      </c>
      <c r="AR18" s="39">
        <v>-345000</v>
      </c>
      <c r="AS18" s="39">
        <v>-345000</v>
      </c>
      <c r="AT18" s="39">
        <v>-345000</v>
      </c>
      <c r="AU18" s="39">
        <v>-345000</v>
      </c>
      <c r="AV18" s="39">
        <v>-345000</v>
      </c>
      <c r="AW18" s="39">
        <v>-345000</v>
      </c>
      <c r="AX18" s="39">
        <v>-345000</v>
      </c>
      <c r="AY18" s="39">
        <v>-345000</v>
      </c>
      <c r="AZ18" s="39">
        <v>-345000</v>
      </c>
      <c r="BA18" s="39">
        <v>-345000</v>
      </c>
      <c r="BB18" s="39">
        <v>-345000</v>
      </c>
      <c r="BC18" s="39">
        <v>-345000</v>
      </c>
      <c r="BD18" s="39">
        <v>-345000</v>
      </c>
      <c r="BE18" s="39">
        <v>-345000</v>
      </c>
      <c r="BF18" s="39">
        <v>-345000</v>
      </c>
      <c r="BG18" s="39">
        <v>-345000</v>
      </c>
      <c r="BH18" s="39">
        <v>-345000</v>
      </c>
      <c r="BI18" s="39">
        <v>-345000</v>
      </c>
      <c r="BJ18" s="39">
        <v>-345000</v>
      </c>
      <c r="BK18" s="39">
        <v>-345000</v>
      </c>
    </row>
    <row r="19" spans="1:63" ht="13.8" thickBot="1" x14ac:dyDescent="0.3">
      <c r="A19" s="8"/>
      <c r="B19" s="50" t="s">
        <v>6</v>
      </c>
      <c r="C19" s="51">
        <f>SUM(C15:C18)</f>
        <v>0</v>
      </c>
      <c r="D19" s="51">
        <f t="shared" ref="D19:BK19" si="4">SUM(D15:D18)</f>
        <v>500000</v>
      </c>
      <c r="E19" s="51">
        <f t="shared" si="4"/>
        <v>500000</v>
      </c>
      <c r="F19" s="51">
        <f t="shared" si="4"/>
        <v>500000</v>
      </c>
      <c r="G19" s="51">
        <f t="shared" si="4"/>
        <v>500000</v>
      </c>
      <c r="H19" s="51">
        <f t="shared" si="4"/>
        <v>500000</v>
      </c>
      <c r="I19" s="51">
        <f t="shared" si="4"/>
        <v>500000</v>
      </c>
      <c r="J19" s="51">
        <f t="shared" si="4"/>
        <v>500000</v>
      </c>
      <c r="K19" s="51">
        <f t="shared" si="4"/>
        <v>500000</v>
      </c>
      <c r="L19" s="51">
        <f t="shared" si="4"/>
        <v>500000</v>
      </c>
      <c r="M19" s="51">
        <f t="shared" si="4"/>
        <v>500000</v>
      </c>
      <c r="N19" s="51">
        <f t="shared" si="4"/>
        <v>500000</v>
      </c>
      <c r="O19" s="51">
        <f t="shared" si="4"/>
        <v>500000</v>
      </c>
      <c r="P19" s="51">
        <f t="shared" si="4"/>
        <v>550000</v>
      </c>
      <c r="Q19" s="51">
        <f t="shared" si="4"/>
        <v>550000</v>
      </c>
      <c r="R19" s="51">
        <f t="shared" si="4"/>
        <v>550000</v>
      </c>
      <c r="S19" s="51">
        <f t="shared" si="4"/>
        <v>550000</v>
      </c>
      <c r="T19" s="51">
        <f t="shared" si="4"/>
        <v>550000</v>
      </c>
      <c r="U19" s="51">
        <f t="shared" si="4"/>
        <v>550000</v>
      </c>
      <c r="V19" s="51">
        <f t="shared" si="4"/>
        <v>550000</v>
      </c>
      <c r="W19" s="51">
        <f t="shared" si="4"/>
        <v>550000</v>
      </c>
      <c r="X19" s="51">
        <f t="shared" si="4"/>
        <v>550000</v>
      </c>
      <c r="Y19" s="51">
        <f t="shared" si="4"/>
        <v>550000</v>
      </c>
      <c r="Z19" s="51">
        <f t="shared" si="4"/>
        <v>550000</v>
      </c>
      <c r="AA19" s="51">
        <f t="shared" si="4"/>
        <v>550000</v>
      </c>
      <c r="AB19" s="51">
        <f t="shared" si="4"/>
        <v>580000</v>
      </c>
      <c r="AC19" s="51">
        <f t="shared" si="4"/>
        <v>580000</v>
      </c>
      <c r="AD19" s="51">
        <f t="shared" si="4"/>
        <v>580000</v>
      </c>
      <c r="AE19" s="51">
        <f t="shared" si="4"/>
        <v>580000</v>
      </c>
      <c r="AF19" s="51">
        <f t="shared" si="4"/>
        <v>580000</v>
      </c>
      <c r="AG19" s="51">
        <f t="shared" si="4"/>
        <v>580000</v>
      </c>
      <c r="AH19" s="51">
        <f t="shared" si="4"/>
        <v>580000</v>
      </c>
      <c r="AI19" s="51">
        <f t="shared" si="4"/>
        <v>580000</v>
      </c>
      <c r="AJ19" s="51">
        <f t="shared" si="4"/>
        <v>580000</v>
      </c>
      <c r="AK19" s="51">
        <f t="shared" si="4"/>
        <v>580000</v>
      </c>
      <c r="AL19" s="51">
        <f t="shared" si="4"/>
        <v>580000</v>
      </c>
      <c r="AM19" s="51">
        <f t="shared" si="4"/>
        <v>580000</v>
      </c>
      <c r="AN19" s="51">
        <f t="shared" si="4"/>
        <v>590000</v>
      </c>
      <c r="AO19" s="51">
        <f t="shared" si="4"/>
        <v>590000</v>
      </c>
      <c r="AP19" s="51">
        <f t="shared" si="4"/>
        <v>590000</v>
      </c>
      <c r="AQ19" s="51">
        <f t="shared" si="4"/>
        <v>590000</v>
      </c>
      <c r="AR19" s="51">
        <f t="shared" si="4"/>
        <v>590000</v>
      </c>
      <c r="AS19" s="51">
        <f t="shared" si="4"/>
        <v>590000</v>
      </c>
      <c r="AT19" s="51">
        <f t="shared" si="4"/>
        <v>590000</v>
      </c>
      <c r="AU19" s="51">
        <f t="shared" si="4"/>
        <v>590000</v>
      </c>
      <c r="AV19" s="51">
        <f t="shared" si="4"/>
        <v>590000</v>
      </c>
      <c r="AW19" s="51">
        <f t="shared" si="4"/>
        <v>590000</v>
      </c>
      <c r="AX19" s="51">
        <f t="shared" si="4"/>
        <v>590000</v>
      </c>
      <c r="AY19" s="51">
        <f t="shared" si="4"/>
        <v>590000</v>
      </c>
      <c r="AZ19" s="51">
        <f t="shared" si="4"/>
        <v>590000</v>
      </c>
      <c r="BA19" s="51">
        <f t="shared" si="4"/>
        <v>590000</v>
      </c>
      <c r="BB19" s="51">
        <f t="shared" si="4"/>
        <v>590000</v>
      </c>
      <c r="BC19" s="51">
        <f t="shared" si="4"/>
        <v>590000</v>
      </c>
      <c r="BD19" s="51">
        <f t="shared" si="4"/>
        <v>590000</v>
      </c>
      <c r="BE19" s="51">
        <f t="shared" si="4"/>
        <v>590000</v>
      </c>
      <c r="BF19" s="51">
        <f t="shared" si="4"/>
        <v>590000</v>
      </c>
      <c r="BG19" s="51">
        <f t="shared" si="4"/>
        <v>590000</v>
      </c>
      <c r="BH19" s="51">
        <f t="shared" si="4"/>
        <v>590000</v>
      </c>
      <c r="BI19" s="51">
        <f t="shared" si="4"/>
        <v>590000</v>
      </c>
      <c r="BJ19" s="51">
        <f t="shared" si="4"/>
        <v>590000</v>
      </c>
      <c r="BK19" s="51">
        <f t="shared" si="4"/>
        <v>590000</v>
      </c>
    </row>
    <row r="20" spans="1:63" ht="13.8" thickTop="1" x14ac:dyDescent="0.25"/>
    <row r="21" spans="1:63" x14ac:dyDescent="0.25">
      <c r="B21" s="6" t="s">
        <v>1</v>
      </c>
      <c r="C21" s="14"/>
      <c r="D21" s="14">
        <v>-20000</v>
      </c>
      <c r="E21" s="14">
        <v>-20000</v>
      </c>
      <c r="F21" s="14">
        <v>-20000</v>
      </c>
      <c r="G21" s="14">
        <v>-20000</v>
      </c>
      <c r="H21" s="14">
        <v>-20000</v>
      </c>
      <c r="I21" s="14">
        <v>-20000</v>
      </c>
      <c r="J21" s="14">
        <v>-20000</v>
      </c>
      <c r="K21" s="14">
        <v>-20000</v>
      </c>
      <c r="L21" s="14">
        <v>-20000</v>
      </c>
      <c r="M21" s="14">
        <v>-20000</v>
      </c>
      <c r="N21" s="14">
        <v>-20000</v>
      </c>
      <c r="O21" s="14">
        <v>-20000</v>
      </c>
      <c r="P21" s="14">
        <v>-20000</v>
      </c>
      <c r="Q21" s="14">
        <v>-20000</v>
      </c>
      <c r="R21" s="14">
        <v>-20000</v>
      </c>
      <c r="S21" s="14">
        <v>-20000</v>
      </c>
      <c r="T21" s="14">
        <v>-20000</v>
      </c>
      <c r="U21" s="14">
        <v>-20000</v>
      </c>
      <c r="V21" s="14">
        <v>-20000</v>
      </c>
      <c r="W21" s="14">
        <v>-20000</v>
      </c>
      <c r="X21" s="14">
        <v>-20000</v>
      </c>
      <c r="Y21" s="14">
        <v>-20000</v>
      </c>
      <c r="Z21" s="14">
        <v>-20000</v>
      </c>
      <c r="AA21" s="14">
        <v>-20000</v>
      </c>
      <c r="AB21" s="14">
        <v>-20000</v>
      </c>
      <c r="AC21" s="14">
        <v>-20000</v>
      </c>
      <c r="AD21" s="14">
        <v>-20000</v>
      </c>
      <c r="AE21" s="14">
        <v>-20000</v>
      </c>
      <c r="AF21" s="14">
        <v>-20000</v>
      </c>
      <c r="AG21" s="14">
        <v>-20000</v>
      </c>
      <c r="AH21" s="14">
        <v>-20000</v>
      </c>
      <c r="AI21" s="14">
        <v>-20000</v>
      </c>
      <c r="AJ21" s="14">
        <v>-20000</v>
      </c>
      <c r="AK21" s="14">
        <v>-20000</v>
      </c>
      <c r="AL21" s="14">
        <v>-20000</v>
      </c>
      <c r="AM21" s="14">
        <v>-20000</v>
      </c>
      <c r="AN21" s="14">
        <v>-20000</v>
      </c>
      <c r="AO21" s="14">
        <v>-20000</v>
      </c>
      <c r="AP21" s="14">
        <v>-20000</v>
      </c>
      <c r="AQ21" s="14">
        <v>-20000</v>
      </c>
      <c r="AR21" s="14">
        <v>-20000</v>
      </c>
      <c r="AS21" s="14">
        <v>-20000</v>
      </c>
      <c r="AT21" s="14">
        <v>-20000</v>
      </c>
      <c r="AU21" s="14">
        <v>-20000</v>
      </c>
      <c r="AV21" s="14">
        <v>-20000</v>
      </c>
      <c r="AW21" s="14">
        <v>-20000</v>
      </c>
      <c r="AX21" s="14">
        <v>-20000</v>
      </c>
      <c r="AY21" s="14">
        <v>-20000</v>
      </c>
      <c r="AZ21" s="14">
        <v>-20000</v>
      </c>
      <c r="BA21" s="14">
        <v>-20000</v>
      </c>
      <c r="BB21" s="14">
        <v>-20000</v>
      </c>
      <c r="BC21" s="14">
        <v>-20000</v>
      </c>
      <c r="BD21" s="14">
        <v>-20000</v>
      </c>
      <c r="BE21" s="14">
        <v>-20000</v>
      </c>
      <c r="BF21" s="14">
        <v>-20000</v>
      </c>
      <c r="BG21" s="14">
        <v>-20000</v>
      </c>
      <c r="BH21" s="14">
        <v>-20000</v>
      </c>
      <c r="BI21" s="14">
        <v>-20000</v>
      </c>
      <c r="BJ21" s="14">
        <v>-20000</v>
      </c>
      <c r="BK21" s="14">
        <v>-20000</v>
      </c>
    </row>
    <row r="22" spans="1:63" ht="13.8" thickBot="1" x14ac:dyDescent="0.3">
      <c r="B22" s="10" t="s">
        <v>10</v>
      </c>
      <c r="C22" s="15">
        <f t="shared" ref="C22:AH22" si="5">SUM(C19:C21)</f>
        <v>0</v>
      </c>
      <c r="D22" s="15">
        <f t="shared" si="5"/>
        <v>480000</v>
      </c>
      <c r="E22" s="15">
        <f t="shared" si="5"/>
        <v>480000</v>
      </c>
      <c r="F22" s="15">
        <f t="shared" si="5"/>
        <v>480000</v>
      </c>
      <c r="G22" s="15">
        <f t="shared" si="5"/>
        <v>480000</v>
      </c>
      <c r="H22" s="15">
        <f t="shared" si="5"/>
        <v>480000</v>
      </c>
      <c r="I22" s="15">
        <f t="shared" si="5"/>
        <v>480000</v>
      </c>
      <c r="J22" s="15">
        <f t="shared" si="5"/>
        <v>480000</v>
      </c>
      <c r="K22" s="15">
        <f t="shared" si="5"/>
        <v>480000</v>
      </c>
      <c r="L22" s="15">
        <f t="shared" si="5"/>
        <v>480000</v>
      </c>
      <c r="M22" s="15">
        <f t="shared" si="5"/>
        <v>480000</v>
      </c>
      <c r="N22" s="15">
        <f t="shared" si="5"/>
        <v>480000</v>
      </c>
      <c r="O22" s="15">
        <f t="shared" si="5"/>
        <v>480000</v>
      </c>
      <c r="P22" s="15">
        <f t="shared" si="5"/>
        <v>530000</v>
      </c>
      <c r="Q22" s="15">
        <f t="shared" si="5"/>
        <v>530000</v>
      </c>
      <c r="R22" s="15">
        <f t="shared" si="5"/>
        <v>530000</v>
      </c>
      <c r="S22" s="15">
        <f t="shared" si="5"/>
        <v>530000</v>
      </c>
      <c r="T22" s="15">
        <f t="shared" si="5"/>
        <v>530000</v>
      </c>
      <c r="U22" s="15">
        <f t="shared" si="5"/>
        <v>530000</v>
      </c>
      <c r="V22" s="15">
        <f t="shared" si="5"/>
        <v>530000</v>
      </c>
      <c r="W22" s="15">
        <f t="shared" si="5"/>
        <v>530000</v>
      </c>
      <c r="X22" s="15">
        <f t="shared" si="5"/>
        <v>530000</v>
      </c>
      <c r="Y22" s="15">
        <f t="shared" si="5"/>
        <v>530000</v>
      </c>
      <c r="Z22" s="15">
        <f t="shared" si="5"/>
        <v>530000</v>
      </c>
      <c r="AA22" s="15">
        <f t="shared" si="5"/>
        <v>530000</v>
      </c>
      <c r="AB22" s="15">
        <f t="shared" si="5"/>
        <v>560000</v>
      </c>
      <c r="AC22" s="15">
        <f t="shared" si="5"/>
        <v>560000</v>
      </c>
      <c r="AD22" s="15">
        <f t="shared" si="5"/>
        <v>560000</v>
      </c>
      <c r="AE22" s="15">
        <f t="shared" si="5"/>
        <v>560000</v>
      </c>
      <c r="AF22" s="15">
        <f t="shared" si="5"/>
        <v>560000</v>
      </c>
      <c r="AG22" s="15">
        <f t="shared" si="5"/>
        <v>560000</v>
      </c>
      <c r="AH22" s="15">
        <f t="shared" si="5"/>
        <v>560000</v>
      </c>
      <c r="AI22" s="15">
        <f t="shared" ref="AI22:BN22" si="6">SUM(AI19:AI21)</f>
        <v>560000</v>
      </c>
      <c r="AJ22" s="15">
        <f t="shared" si="6"/>
        <v>560000</v>
      </c>
      <c r="AK22" s="15">
        <f t="shared" si="6"/>
        <v>560000</v>
      </c>
      <c r="AL22" s="15">
        <f t="shared" si="6"/>
        <v>560000</v>
      </c>
      <c r="AM22" s="15">
        <f t="shared" si="6"/>
        <v>560000</v>
      </c>
      <c r="AN22" s="15">
        <f t="shared" si="6"/>
        <v>570000</v>
      </c>
      <c r="AO22" s="15">
        <f t="shared" si="6"/>
        <v>570000</v>
      </c>
      <c r="AP22" s="15">
        <f t="shared" si="6"/>
        <v>570000</v>
      </c>
      <c r="AQ22" s="15">
        <f t="shared" si="6"/>
        <v>570000</v>
      </c>
      <c r="AR22" s="15">
        <f t="shared" si="6"/>
        <v>570000</v>
      </c>
      <c r="AS22" s="15">
        <f t="shared" si="6"/>
        <v>570000</v>
      </c>
      <c r="AT22" s="15">
        <f t="shared" si="6"/>
        <v>570000</v>
      </c>
      <c r="AU22" s="15">
        <f t="shared" si="6"/>
        <v>570000</v>
      </c>
      <c r="AV22" s="15">
        <f t="shared" si="6"/>
        <v>570000</v>
      </c>
      <c r="AW22" s="15">
        <f t="shared" si="6"/>
        <v>570000</v>
      </c>
      <c r="AX22" s="15">
        <f t="shared" si="6"/>
        <v>570000</v>
      </c>
      <c r="AY22" s="15">
        <f t="shared" si="6"/>
        <v>570000</v>
      </c>
      <c r="AZ22" s="15">
        <f t="shared" si="6"/>
        <v>570000</v>
      </c>
      <c r="BA22" s="15">
        <f t="shared" si="6"/>
        <v>570000</v>
      </c>
      <c r="BB22" s="15">
        <f t="shared" si="6"/>
        <v>570000</v>
      </c>
      <c r="BC22" s="15">
        <f t="shared" si="6"/>
        <v>570000</v>
      </c>
      <c r="BD22" s="15">
        <f t="shared" si="6"/>
        <v>570000</v>
      </c>
      <c r="BE22" s="15">
        <f t="shared" si="6"/>
        <v>570000</v>
      </c>
      <c r="BF22" s="15">
        <f t="shared" si="6"/>
        <v>570000</v>
      </c>
      <c r="BG22" s="15">
        <f t="shared" si="6"/>
        <v>570000</v>
      </c>
      <c r="BH22" s="15">
        <f t="shared" si="6"/>
        <v>570000</v>
      </c>
      <c r="BI22" s="15">
        <f t="shared" si="6"/>
        <v>570000</v>
      </c>
      <c r="BJ22" s="15">
        <f t="shared" si="6"/>
        <v>570000</v>
      </c>
      <c r="BK22" s="15">
        <f t="shared" si="6"/>
        <v>570000</v>
      </c>
    </row>
    <row r="23" spans="1:63" ht="13.8" thickTop="1" x14ac:dyDescent="0.25"/>
    <row r="24" spans="1:63" x14ac:dyDescent="0.25">
      <c r="A24" s="8"/>
      <c r="B24" s="38" t="s">
        <v>11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</row>
    <row r="25" spans="1:63" ht="13.8" thickBot="1" x14ac:dyDescent="0.3">
      <c r="B25" s="10" t="s">
        <v>12</v>
      </c>
      <c r="C25" s="16">
        <f t="shared" ref="C25:AH25" si="7">C22+C24</f>
        <v>0</v>
      </c>
      <c r="D25" s="16">
        <f t="shared" si="7"/>
        <v>480000</v>
      </c>
      <c r="E25" s="16">
        <f t="shared" si="7"/>
        <v>480000</v>
      </c>
      <c r="F25" s="16">
        <f t="shared" si="7"/>
        <v>480000</v>
      </c>
      <c r="G25" s="16">
        <f t="shared" si="7"/>
        <v>480000</v>
      </c>
      <c r="H25" s="16">
        <f t="shared" si="7"/>
        <v>480000</v>
      </c>
      <c r="I25" s="16">
        <f t="shared" si="7"/>
        <v>480000</v>
      </c>
      <c r="J25" s="16">
        <f t="shared" si="7"/>
        <v>480000</v>
      </c>
      <c r="K25" s="16">
        <f t="shared" si="7"/>
        <v>480000</v>
      </c>
      <c r="L25" s="16">
        <f t="shared" si="7"/>
        <v>480000</v>
      </c>
      <c r="M25" s="16">
        <f t="shared" si="7"/>
        <v>480000</v>
      </c>
      <c r="N25" s="16">
        <f t="shared" si="7"/>
        <v>480000</v>
      </c>
      <c r="O25" s="16">
        <f t="shared" si="7"/>
        <v>480000</v>
      </c>
      <c r="P25" s="16">
        <f t="shared" si="7"/>
        <v>530000</v>
      </c>
      <c r="Q25" s="16">
        <f t="shared" si="7"/>
        <v>530000</v>
      </c>
      <c r="R25" s="16">
        <f t="shared" si="7"/>
        <v>530000</v>
      </c>
      <c r="S25" s="16">
        <f t="shared" si="7"/>
        <v>530000</v>
      </c>
      <c r="T25" s="16">
        <f t="shared" si="7"/>
        <v>530000</v>
      </c>
      <c r="U25" s="16">
        <f t="shared" si="7"/>
        <v>530000</v>
      </c>
      <c r="V25" s="16">
        <f t="shared" si="7"/>
        <v>530000</v>
      </c>
      <c r="W25" s="16">
        <f t="shared" si="7"/>
        <v>530000</v>
      </c>
      <c r="X25" s="16">
        <f t="shared" si="7"/>
        <v>530000</v>
      </c>
      <c r="Y25" s="16">
        <f t="shared" si="7"/>
        <v>530000</v>
      </c>
      <c r="Z25" s="16">
        <f t="shared" si="7"/>
        <v>530000</v>
      </c>
      <c r="AA25" s="16">
        <f t="shared" si="7"/>
        <v>530000</v>
      </c>
      <c r="AB25" s="16">
        <f t="shared" si="7"/>
        <v>560000</v>
      </c>
      <c r="AC25" s="16">
        <f t="shared" si="7"/>
        <v>560000</v>
      </c>
      <c r="AD25" s="16">
        <f t="shared" si="7"/>
        <v>560000</v>
      </c>
      <c r="AE25" s="16">
        <f t="shared" si="7"/>
        <v>560000</v>
      </c>
      <c r="AF25" s="16">
        <f t="shared" si="7"/>
        <v>560000</v>
      </c>
      <c r="AG25" s="16">
        <f t="shared" si="7"/>
        <v>560000</v>
      </c>
      <c r="AH25" s="16">
        <f t="shared" si="7"/>
        <v>560000</v>
      </c>
      <c r="AI25" s="16">
        <f t="shared" ref="AI25:BN25" si="8">AI22+AI24</f>
        <v>560000</v>
      </c>
      <c r="AJ25" s="16">
        <f t="shared" si="8"/>
        <v>560000</v>
      </c>
      <c r="AK25" s="16">
        <f t="shared" si="8"/>
        <v>560000</v>
      </c>
      <c r="AL25" s="16">
        <f t="shared" si="8"/>
        <v>560000</v>
      </c>
      <c r="AM25" s="16">
        <f t="shared" si="8"/>
        <v>560000</v>
      </c>
      <c r="AN25" s="16">
        <f t="shared" si="8"/>
        <v>570000</v>
      </c>
      <c r="AO25" s="16">
        <f t="shared" si="8"/>
        <v>570000</v>
      </c>
      <c r="AP25" s="16">
        <f t="shared" si="8"/>
        <v>570000</v>
      </c>
      <c r="AQ25" s="16">
        <f t="shared" si="8"/>
        <v>570000</v>
      </c>
      <c r="AR25" s="16">
        <f t="shared" si="8"/>
        <v>570000</v>
      </c>
      <c r="AS25" s="16">
        <f t="shared" si="8"/>
        <v>570000</v>
      </c>
      <c r="AT25" s="16">
        <f t="shared" si="8"/>
        <v>570000</v>
      </c>
      <c r="AU25" s="16">
        <f t="shared" si="8"/>
        <v>570000</v>
      </c>
      <c r="AV25" s="16">
        <f t="shared" si="8"/>
        <v>570000</v>
      </c>
      <c r="AW25" s="16">
        <f t="shared" si="8"/>
        <v>570000</v>
      </c>
      <c r="AX25" s="16">
        <f t="shared" si="8"/>
        <v>570000</v>
      </c>
      <c r="AY25" s="16">
        <f t="shared" si="8"/>
        <v>570000</v>
      </c>
      <c r="AZ25" s="16">
        <f t="shared" si="8"/>
        <v>570000</v>
      </c>
      <c r="BA25" s="16">
        <f t="shared" si="8"/>
        <v>570000</v>
      </c>
      <c r="BB25" s="16">
        <f t="shared" si="8"/>
        <v>570000</v>
      </c>
      <c r="BC25" s="16">
        <f t="shared" si="8"/>
        <v>570000</v>
      </c>
      <c r="BD25" s="16">
        <f t="shared" si="8"/>
        <v>570000</v>
      </c>
      <c r="BE25" s="16">
        <f t="shared" si="8"/>
        <v>570000</v>
      </c>
      <c r="BF25" s="16">
        <f t="shared" si="8"/>
        <v>570000</v>
      </c>
      <c r="BG25" s="16">
        <f t="shared" si="8"/>
        <v>570000</v>
      </c>
      <c r="BH25" s="16">
        <f t="shared" si="8"/>
        <v>570000</v>
      </c>
      <c r="BI25" s="16">
        <f t="shared" si="8"/>
        <v>570000</v>
      </c>
      <c r="BJ25" s="16">
        <f t="shared" si="8"/>
        <v>570000</v>
      </c>
      <c r="BK25" s="16">
        <f t="shared" si="8"/>
        <v>570000</v>
      </c>
    </row>
    <row r="26" spans="1:63" ht="13.8" thickTop="1" x14ac:dyDescent="0.25"/>
    <row r="27" spans="1:63" x14ac:dyDescent="0.25">
      <c r="B27" s="6" t="s">
        <v>33</v>
      </c>
      <c r="C27" s="2">
        <v>0</v>
      </c>
      <c r="D27" s="2">
        <v>1</v>
      </c>
      <c r="E27" s="2">
        <v>2</v>
      </c>
      <c r="F27" s="2">
        <v>3</v>
      </c>
      <c r="G27" s="2">
        <v>4</v>
      </c>
      <c r="H27" s="2">
        <v>5</v>
      </c>
      <c r="I27" s="2">
        <v>6</v>
      </c>
      <c r="J27" s="2">
        <v>7</v>
      </c>
      <c r="K27" s="2">
        <v>8</v>
      </c>
      <c r="L27" s="2">
        <v>9</v>
      </c>
      <c r="M27" s="2">
        <v>10</v>
      </c>
      <c r="N27" s="2">
        <v>11</v>
      </c>
      <c r="O27" s="2">
        <v>12</v>
      </c>
      <c r="P27" s="2">
        <v>13</v>
      </c>
      <c r="Q27" s="2">
        <v>14</v>
      </c>
      <c r="R27" s="2">
        <v>15</v>
      </c>
      <c r="S27" s="2">
        <v>16</v>
      </c>
      <c r="T27" s="2">
        <v>17</v>
      </c>
      <c r="U27" s="2">
        <v>18</v>
      </c>
      <c r="V27" s="2">
        <v>19</v>
      </c>
      <c r="W27" s="2">
        <v>20</v>
      </c>
      <c r="X27" s="2">
        <v>21</v>
      </c>
      <c r="Y27" s="2">
        <v>22</v>
      </c>
      <c r="Z27" s="2">
        <v>23</v>
      </c>
      <c r="AA27" s="2">
        <v>24</v>
      </c>
      <c r="AB27" s="2">
        <v>25</v>
      </c>
      <c r="AC27" s="2">
        <v>26</v>
      </c>
      <c r="AD27" s="2">
        <v>27</v>
      </c>
      <c r="AE27" s="2">
        <v>28</v>
      </c>
      <c r="AF27" s="2">
        <v>29</v>
      </c>
      <c r="AG27" s="2">
        <v>30</v>
      </c>
      <c r="AH27" s="2">
        <v>31</v>
      </c>
      <c r="AI27" s="2">
        <v>32</v>
      </c>
      <c r="AJ27" s="2">
        <v>33</v>
      </c>
      <c r="AK27" s="2">
        <v>34</v>
      </c>
      <c r="AL27" s="2">
        <v>35</v>
      </c>
      <c r="AM27" s="2">
        <v>36</v>
      </c>
      <c r="AN27" s="2">
        <v>37</v>
      </c>
      <c r="AO27" s="2">
        <v>38</v>
      </c>
      <c r="AP27" s="2">
        <v>39</v>
      </c>
      <c r="AQ27" s="2">
        <v>40</v>
      </c>
      <c r="AR27" s="2">
        <v>41</v>
      </c>
      <c r="AS27" s="2">
        <v>42</v>
      </c>
      <c r="AT27" s="2">
        <v>43</v>
      </c>
      <c r="AU27" s="2">
        <v>44</v>
      </c>
      <c r="AV27" s="2">
        <v>45</v>
      </c>
      <c r="AW27" s="2">
        <v>46</v>
      </c>
      <c r="AX27" s="2">
        <v>47</v>
      </c>
      <c r="AY27" s="2">
        <v>48</v>
      </c>
      <c r="AZ27" s="2">
        <v>49</v>
      </c>
      <c r="BA27" s="2">
        <v>50</v>
      </c>
      <c r="BB27" s="2">
        <v>51</v>
      </c>
      <c r="BC27" s="2">
        <v>52</v>
      </c>
      <c r="BD27" s="2">
        <v>53</v>
      </c>
      <c r="BE27" s="2">
        <v>54</v>
      </c>
      <c r="BF27" s="2">
        <v>55</v>
      </c>
      <c r="BG27" s="2">
        <v>56</v>
      </c>
      <c r="BH27" s="2">
        <v>57</v>
      </c>
      <c r="BI27" s="2">
        <v>58</v>
      </c>
      <c r="BJ27" s="2">
        <v>59</v>
      </c>
      <c r="BK27" s="2">
        <v>60</v>
      </c>
    </row>
    <row r="29" spans="1:63" x14ac:dyDescent="0.25">
      <c r="B29" s="6" t="s">
        <v>13</v>
      </c>
      <c r="C29" s="2">
        <v>1</v>
      </c>
      <c r="D29" s="18">
        <f>1/(1+$C$4)^D27</f>
        <v>0.99171407451378513</v>
      </c>
      <c r="E29" s="18">
        <f>1/(1+$C$4)^E27</f>
        <v>0.98349680558873331</v>
      </c>
      <c r="F29" s="18">
        <f>1/(1+$C$4)^F27</f>
        <v>0.97534762434169464</v>
      </c>
      <c r="G29" s="18">
        <f t="shared" ref="G29:BK29" si="9">1/(1+$C$4)^G27</f>
        <v>0.96726596660324249</v>
      </c>
      <c r="H29" s="18">
        <f t="shared" si="9"/>
        <v>0.95925127287861645</v>
      </c>
      <c r="I29" s="18">
        <f t="shared" si="9"/>
        <v>0.95130298830898741</v>
      </c>
      <c r="J29" s="18">
        <f t="shared" si="9"/>
        <v>0.94342056263304552</v>
      </c>
      <c r="K29" s="18">
        <f t="shared" si="9"/>
        <v>0.93560345014890511</v>
      </c>
      <c r="L29" s="18">
        <f t="shared" si="9"/>
        <v>0.92785110967632578</v>
      </c>
      <c r="M29" s="18">
        <f t="shared" si="9"/>
        <v>0.92016300451924582</v>
      </c>
      <c r="N29" s="18">
        <f t="shared" si="9"/>
        <v>0.91253860242862783</v>
      </c>
      <c r="O29" s="18">
        <f t="shared" si="9"/>
        <v>0.90497737556560942</v>
      </c>
      <c r="P29" s="18">
        <f t="shared" si="9"/>
        <v>0.89747880046496242</v>
      </c>
      <c r="Q29" s="18">
        <f t="shared" si="9"/>
        <v>0.89004235799885212</v>
      </c>
      <c r="R29" s="18">
        <f t="shared" si="9"/>
        <v>0.88266753334089865</v>
      </c>
      <c r="S29" s="18">
        <f t="shared" si="9"/>
        <v>0.87535381593053485</v>
      </c>
      <c r="T29" s="18">
        <f t="shared" si="9"/>
        <v>0.86810069943766044</v>
      </c>
      <c r="U29" s="18">
        <f t="shared" si="9"/>
        <v>0.86090768172758902</v>
      </c>
      <c r="V29" s="18">
        <f t="shared" si="9"/>
        <v>0.85377426482628427</v>
      </c>
      <c r="W29" s="18">
        <f t="shared" si="9"/>
        <v>0.84669995488588568</v>
      </c>
      <c r="X29" s="18">
        <f t="shared" si="9"/>
        <v>0.83968426215051961</v>
      </c>
      <c r="Y29" s="18">
        <f t="shared" si="9"/>
        <v>0.83272670092239298</v>
      </c>
      <c r="Z29" s="18">
        <f t="shared" si="9"/>
        <v>0.82582678952816846</v>
      </c>
      <c r="AA29" s="18">
        <f t="shared" si="9"/>
        <v>0.81898405028561794</v>
      </c>
      <c r="AB29" s="18">
        <f t="shared" si="9"/>
        <v>0.81219800947055298</v>
      </c>
      <c r="AC29" s="18">
        <f t="shared" si="9"/>
        <v>0.80546819728402774</v>
      </c>
      <c r="AD29" s="18">
        <f t="shared" si="9"/>
        <v>0.7987941478198165</v>
      </c>
      <c r="AE29" s="18">
        <f t="shared" si="9"/>
        <v>0.79217539903215695</v>
      </c>
      <c r="AF29" s="18">
        <f t="shared" si="9"/>
        <v>0.78561149270376396</v>
      </c>
      <c r="AG29" s="18">
        <f t="shared" si="9"/>
        <v>0.77910197441410634</v>
      </c>
      <c r="AH29" s="18">
        <f t="shared" si="9"/>
        <v>0.77264639350794828</v>
      </c>
      <c r="AI29" s="18">
        <f t="shared" si="9"/>
        <v>0.7662443030641487</v>
      </c>
      <c r="AJ29" s="18">
        <f t="shared" si="9"/>
        <v>0.75989525986472251</v>
      </c>
      <c r="AK29" s="18">
        <f t="shared" si="9"/>
        <v>0.75359882436415537</v>
      </c>
      <c r="AL29" s="18">
        <f t="shared" si="9"/>
        <v>0.74735456065897488</v>
      </c>
      <c r="AM29" s="18">
        <f t="shared" si="9"/>
        <v>0.74116203645757162</v>
      </c>
      <c r="AN29" s="18">
        <f t="shared" si="9"/>
        <v>0.73502082305027294</v>
      </c>
      <c r="AO29" s="18">
        <f t="shared" si="9"/>
        <v>0.72893049527966203</v>
      </c>
      <c r="AP29" s="18">
        <f t="shared" si="9"/>
        <v>0.72289063151114497</v>
      </c>
      <c r="AQ29" s="18">
        <f t="shared" si="9"/>
        <v>0.71690081360376079</v>
      </c>
      <c r="AR29" s="18">
        <f t="shared" si="9"/>
        <v>0.71096062688123318</v>
      </c>
      <c r="AS29" s="18">
        <f t="shared" si="9"/>
        <v>0.70506966010326255</v>
      </c>
      <c r="AT29" s="18">
        <f t="shared" si="9"/>
        <v>0.69922750543705614</v>
      </c>
      <c r="AU29" s="18">
        <f t="shared" si="9"/>
        <v>0.69343375842909272</v>
      </c>
      <c r="AV29" s="18">
        <f t="shared" si="9"/>
        <v>0.6876880179771232</v>
      </c>
      <c r="AW29" s="18">
        <f t="shared" si="9"/>
        <v>0.68198988630240198</v>
      </c>
      <c r="AX29" s="18">
        <f t="shared" si="9"/>
        <v>0.67633896892214806</v>
      </c>
      <c r="AY29" s="18">
        <f t="shared" si="9"/>
        <v>0.67073487462223569</v>
      </c>
      <c r="AZ29" s="18">
        <f t="shared" si="9"/>
        <v>0.6651772154301101</v>
      </c>
      <c r="BA29" s="18">
        <f t="shared" si="9"/>
        <v>0.65966560658792828</v>
      </c>
      <c r="BB29" s="18">
        <f t="shared" si="9"/>
        <v>0.6541996665259221</v>
      </c>
      <c r="BC29" s="18">
        <f t="shared" si="9"/>
        <v>0.6487790168359816</v>
      </c>
      <c r="BD29" s="18">
        <f t="shared" si="9"/>
        <v>0.64340328224545884</v>
      </c>
      <c r="BE29" s="18">
        <f t="shared" si="9"/>
        <v>0.63807209059118675</v>
      </c>
      <c r="BF29" s="18">
        <f t="shared" si="9"/>
        <v>0.63278507279371488</v>
      </c>
      <c r="BG29" s="18">
        <f t="shared" si="9"/>
        <v>0.62754186283175706</v>
      </c>
      <c r="BH29" s="18">
        <f t="shared" si="9"/>
        <v>0.62234209771685267</v>
      </c>
      <c r="BI29" s="18">
        <f t="shared" si="9"/>
        <v>0.61718541746823607</v>
      </c>
      <c r="BJ29" s="18">
        <f t="shared" si="9"/>
        <v>0.61207146508791577</v>
      </c>
      <c r="BK29" s="18">
        <f t="shared" si="9"/>
        <v>0.60699988653595904</v>
      </c>
    </row>
    <row r="30" spans="1:63" x14ac:dyDescent="0.25">
      <c r="B30" s="19" t="s">
        <v>17</v>
      </c>
      <c r="C30" s="17">
        <f>C25*C29</f>
        <v>0</v>
      </c>
      <c r="D30" s="17">
        <f>D25*D29</f>
        <v>476022.75576661684</v>
      </c>
      <c r="E30" s="17">
        <f t="shared" ref="E30:BK30" si="10">E25*E29</f>
        <v>472078.466682592</v>
      </c>
      <c r="F30" s="17">
        <f t="shared" si="10"/>
        <v>468166.85968401341</v>
      </c>
      <c r="G30" s="17">
        <f t="shared" si="10"/>
        <v>464287.66396955639</v>
      </c>
      <c r="H30" s="17">
        <f t="shared" si="10"/>
        <v>460440.61098173587</v>
      </c>
      <c r="I30" s="17">
        <f t="shared" si="10"/>
        <v>456625.43438831397</v>
      </c>
      <c r="J30" s="17">
        <f t="shared" si="10"/>
        <v>452841.87006386183</v>
      </c>
      <c r="K30" s="17">
        <f t="shared" si="10"/>
        <v>449089.65607147443</v>
      </c>
      <c r="L30" s="17">
        <f t="shared" si="10"/>
        <v>445368.53264463635</v>
      </c>
      <c r="M30" s="17">
        <f t="shared" si="10"/>
        <v>441678.24216923799</v>
      </c>
      <c r="N30" s="17">
        <f t="shared" si="10"/>
        <v>438018.52916574135</v>
      </c>
      <c r="O30" s="17">
        <f t="shared" si="10"/>
        <v>434389.14027149254</v>
      </c>
      <c r="P30" s="17">
        <f t="shared" si="10"/>
        <v>475663.76424643007</v>
      </c>
      <c r="Q30" s="17">
        <f t="shared" si="10"/>
        <v>471722.44973939162</v>
      </c>
      <c r="R30" s="17">
        <f t="shared" si="10"/>
        <v>467813.79267067631</v>
      </c>
      <c r="S30" s="17">
        <f t="shared" si="10"/>
        <v>463937.52244318346</v>
      </c>
      <c r="T30" s="17">
        <f t="shared" si="10"/>
        <v>460093.37070196006</v>
      </c>
      <c r="U30" s="17">
        <f t="shared" si="10"/>
        <v>456281.07131562219</v>
      </c>
      <c r="V30" s="17">
        <f t="shared" si="10"/>
        <v>452500.36035793065</v>
      </c>
      <c r="W30" s="17">
        <f t="shared" si="10"/>
        <v>448750.97608951939</v>
      </c>
      <c r="X30" s="17">
        <f t="shared" si="10"/>
        <v>445032.65893977537</v>
      </c>
      <c r="Y30" s="17">
        <f t="shared" si="10"/>
        <v>441345.15148886829</v>
      </c>
      <c r="Z30" s="17">
        <f t="shared" si="10"/>
        <v>437688.1984499293</v>
      </c>
      <c r="AA30" s="17">
        <f t="shared" si="10"/>
        <v>434061.54665137752</v>
      </c>
      <c r="AB30" s="17">
        <f t="shared" si="10"/>
        <v>454830.88530350965</v>
      </c>
      <c r="AC30" s="17">
        <f t="shared" si="10"/>
        <v>451062.19047905551</v>
      </c>
      <c r="AD30" s="17">
        <f t="shared" si="10"/>
        <v>447324.72277909727</v>
      </c>
      <c r="AE30" s="17">
        <f t="shared" si="10"/>
        <v>443618.22345800791</v>
      </c>
      <c r="AF30" s="17">
        <f t="shared" si="10"/>
        <v>439942.43591410783</v>
      </c>
      <c r="AG30" s="17">
        <f t="shared" si="10"/>
        <v>436297.10567189957</v>
      </c>
      <c r="AH30" s="17">
        <f t="shared" si="10"/>
        <v>432681.98036445101</v>
      </c>
      <c r="AI30" s="17">
        <f t="shared" si="10"/>
        <v>429096.80971592327</v>
      </c>
      <c r="AJ30" s="17">
        <f t="shared" si="10"/>
        <v>425541.34552424459</v>
      </c>
      <c r="AK30" s="17">
        <f t="shared" si="10"/>
        <v>422015.34164392704</v>
      </c>
      <c r="AL30" s="17">
        <f t="shared" si="10"/>
        <v>418518.5539690259</v>
      </c>
      <c r="AM30" s="17">
        <f t="shared" si="10"/>
        <v>415050.74041624012</v>
      </c>
      <c r="AN30" s="17">
        <f t="shared" si="10"/>
        <v>418961.8691386556</v>
      </c>
      <c r="AO30" s="17">
        <f t="shared" si="10"/>
        <v>415490.38230940735</v>
      </c>
      <c r="AP30" s="17">
        <f t="shared" si="10"/>
        <v>412047.65996135265</v>
      </c>
      <c r="AQ30" s="17">
        <f t="shared" si="10"/>
        <v>408633.46375414362</v>
      </c>
      <c r="AR30" s="17">
        <f t="shared" si="10"/>
        <v>405247.55732230289</v>
      </c>
      <c r="AS30" s="17">
        <f t="shared" si="10"/>
        <v>401889.70625885966</v>
      </c>
      <c r="AT30" s="17">
        <f t="shared" si="10"/>
        <v>398559.67809912201</v>
      </c>
      <c r="AU30" s="17">
        <f t="shared" si="10"/>
        <v>395257.24230458285</v>
      </c>
      <c r="AV30" s="17">
        <f t="shared" si="10"/>
        <v>391982.17024696025</v>
      </c>
      <c r="AW30" s="17">
        <f t="shared" si="10"/>
        <v>388734.23519236915</v>
      </c>
      <c r="AX30" s="17">
        <f t="shared" si="10"/>
        <v>385513.21228562441</v>
      </c>
      <c r="AY30" s="17">
        <f t="shared" si="10"/>
        <v>382318.87853467435</v>
      </c>
      <c r="AZ30" s="17">
        <f t="shared" si="10"/>
        <v>379151.01279516274</v>
      </c>
      <c r="BA30" s="17">
        <f t="shared" si="10"/>
        <v>376009.3957551191</v>
      </c>
      <c r="BB30" s="17">
        <f t="shared" si="10"/>
        <v>372893.80991977558</v>
      </c>
      <c r="BC30" s="17">
        <f t="shared" si="10"/>
        <v>369804.03959650954</v>
      </c>
      <c r="BD30" s="17">
        <f t="shared" si="10"/>
        <v>366739.87087991153</v>
      </c>
      <c r="BE30" s="17">
        <f t="shared" si="10"/>
        <v>363701.09163697646</v>
      </c>
      <c r="BF30" s="17">
        <f t="shared" si="10"/>
        <v>360687.49149241747</v>
      </c>
      <c r="BG30" s="17">
        <f t="shared" si="10"/>
        <v>357698.86181410152</v>
      </c>
      <c r="BH30" s="17">
        <f t="shared" si="10"/>
        <v>354734.99569860601</v>
      </c>
      <c r="BI30" s="17">
        <f t="shared" si="10"/>
        <v>351795.68795689457</v>
      </c>
      <c r="BJ30" s="17">
        <f t="shared" si="10"/>
        <v>348880.73510011198</v>
      </c>
      <c r="BK30" s="17">
        <f t="shared" si="10"/>
        <v>345989.93532549666</v>
      </c>
    </row>
    <row r="31" spans="1:63" x14ac:dyDescent="0.25">
      <c r="B31" s="4"/>
    </row>
    <row r="32" spans="1:63" x14ac:dyDescent="0.25">
      <c r="B32" s="36" t="s">
        <v>18</v>
      </c>
      <c r="C32" s="37">
        <f>SUM(C30:BK30)</f>
        <v>25282601.943572566</v>
      </c>
    </row>
    <row r="33" spans="1:65" x14ac:dyDescent="0.25">
      <c r="A33" s="8"/>
      <c r="B33" s="22"/>
      <c r="C33" s="2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</row>
    <row r="34" spans="1:65" ht="13.8" customHeight="1" x14ac:dyDescent="0.25">
      <c r="A34" s="8"/>
      <c r="B34" s="22" t="s">
        <v>18</v>
      </c>
      <c r="C34" s="23">
        <f>SUM(D$30:$BK30)</f>
        <v>25282601.943572566</v>
      </c>
      <c r="D34" s="23">
        <f>SUM(E$30:$BK30)</f>
        <v>24806579.187805947</v>
      </c>
      <c r="E34" s="23">
        <f>SUM(F$30:$BK30)</f>
        <v>24334500.721123353</v>
      </c>
      <c r="F34" s="23">
        <f>SUM(G$30:$BK30)</f>
        <v>23866333.86143934</v>
      </c>
      <c r="G34" s="23">
        <f>SUM(H$30:$BK30)</f>
        <v>23402046.197469782</v>
      </c>
      <c r="H34" s="23">
        <f>SUM(I$30:$BK30)</f>
        <v>22941605.586488046</v>
      </c>
      <c r="I34" s="23">
        <f>SUM(J$30:$BK30)</f>
        <v>22484980.152099732</v>
      </c>
      <c r="J34" s="23">
        <f>SUM(K$30:$BK30)</f>
        <v>22032138.282035869</v>
      </c>
      <c r="K34" s="23">
        <f>SUM(L$30:$BK30)</f>
        <v>21583048.625964396</v>
      </c>
      <c r="L34" s="23">
        <f>SUM(M$30:$BK30)</f>
        <v>21137680.093319759</v>
      </c>
      <c r="M34" s="23">
        <f>SUM(N$30:$BK30)</f>
        <v>20696001.851150524</v>
      </c>
      <c r="N34" s="23">
        <f>SUM(O$30:$BK30)</f>
        <v>20257983.321984783</v>
      </c>
      <c r="O34" s="23">
        <f>SUM(P$30:$BK30)</f>
        <v>19823594.181713291</v>
      </c>
      <c r="P34" s="23">
        <f>SUM(Q$30:$BK30)</f>
        <v>19347930.41746686</v>
      </c>
      <c r="Q34" s="23">
        <f>SUM(R$30:$BK30)</f>
        <v>18876207.967727467</v>
      </c>
      <c r="R34" s="23">
        <f>SUM(S$30:$BK30)</f>
        <v>18408394.175056793</v>
      </c>
      <c r="S34" s="23">
        <f>SUM(T$30:$BK30)</f>
        <v>17944456.65261361</v>
      </c>
      <c r="T34" s="23">
        <f>SUM(U$30:$BK30)</f>
        <v>17484363.281911649</v>
      </c>
      <c r="U34" s="23">
        <f>SUM(V$30:$BK30)</f>
        <v>17028082.210596029</v>
      </c>
      <c r="V34" s="23">
        <f>SUM(W$30:$BK30)</f>
        <v>16575581.850238096</v>
      </c>
      <c r="W34" s="23">
        <f>SUM(X$30:$BK30)</f>
        <v>16126830.874148577</v>
      </c>
      <c r="X34" s="23">
        <f>SUM(Y$30:$BK30)</f>
        <v>15681798.215208802</v>
      </c>
      <c r="Y34" s="23">
        <f>SUM(Z$30:$BK30)</f>
        <v>15240453.063719934</v>
      </c>
      <c r="Z34" s="23">
        <f>SUM(AA$30:$BK30)</f>
        <v>14802764.865270006</v>
      </c>
      <c r="AA34" s="23">
        <f>SUM(AB$30:$BK30)</f>
        <v>14368703.318618627</v>
      </c>
      <c r="AB34" s="23">
        <f>SUM(AC$30:$BK30)</f>
        <v>13913872.433315119</v>
      </c>
      <c r="AC34" s="23">
        <f>SUM(AD$30:$BK30)</f>
        <v>13462810.242836064</v>
      </c>
      <c r="AD34" s="23">
        <f>SUM(AE$30:$BK30)</f>
        <v>13015485.520056965</v>
      </c>
      <c r="AE34" s="23">
        <f>SUM(AF$30:$BK30)</f>
        <v>12571867.296598958</v>
      </c>
      <c r="AF34" s="23">
        <f>SUM(AG$30:$BK30)</f>
        <v>12131924.860684849</v>
      </c>
      <c r="AG34" s="23">
        <f>SUM(AH$30:$BK30)</f>
        <v>11695627.75501295</v>
      </c>
      <c r="AH34" s="23">
        <f>SUM(AI$30:$BK30)</f>
        <v>11262945.774648499</v>
      </c>
      <c r="AI34" s="23">
        <f>SUM(AJ$30:$BK30)</f>
        <v>10833848.964932576</v>
      </c>
      <c r="AJ34" s="23">
        <f>SUM(AK$30:$BK30)</f>
        <v>10408307.61940833</v>
      </c>
      <c r="AK34" s="23">
        <f>SUM(AL$30:$BK30)</f>
        <v>9986292.2777644042</v>
      </c>
      <c r="AL34" s="23">
        <f>SUM(AM$30:$BK30)</f>
        <v>9567773.7237953767</v>
      </c>
      <c r="AM34" s="23">
        <f>SUM(AN$30:$BK30)</f>
        <v>9152722.9833791368</v>
      </c>
      <c r="AN34" s="23">
        <f>SUM(AO$30:$BK30)</f>
        <v>8733761.1142404806</v>
      </c>
      <c r="AO34" s="23">
        <f>SUM(AP$30:$BK30)</f>
        <v>8318270.7319310736</v>
      </c>
      <c r="AP34" s="23">
        <f>SUM(AQ$30:$BK30)</f>
        <v>7906223.0719697215</v>
      </c>
      <c r="AQ34" s="23">
        <f>SUM(AR$30:$BK30)</f>
        <v>7497589.6082155788</v>
      </c>
      <c r="AR34" s="23">
        <f>SUM(AS$30:$BK30)</f>
        <v>7092342.0508932751</v>
      </c>
      <c r="AS34" s="23">
        <f>SUM(AT$30:$BK30)</f>
        <v>6690452.3446344156</v>
      </c>
      <c r="AT34" s="23">
        <f>SUM(AU$30:$BK30)</f>
        <v>6291892.6665352937</v>
      </c>
      <c r="AU34" s="23">
        <f>SUM(AV$30:$BK30)</f>
        <v>5896635.4242307106</v>
      </c>
      <c r="AV34" s="23">
        <f>SUM(AW$30:$BK30)</f>
        <v>5504653.2539837519</v>
      </c>
      <c r="AW34" s="23">
        <f>SUM(AX$30:$BK30)</f>
        <v>5115919.0187913822</v>
      </c>
      <c r="AX34" s="23">
        <f>SUM(AY$30:$BK30)</f>
        <v>4730405.8065057583</v>
      </c>
      <c r="AY34" s="23">
        <f>SUM(AZ$30:$BK30)</f>
        <v>4348086.9279710837</v>
      </c>
      <c r="AZ34" s="23">
        <f>SUM(BA$30:$BK30)</f>
        <v>3968935.9151759213</v>
      </c>
      <c r="BA34" s="23">
        <f>SUM(BB$30:$BK30)</f>
        <v>3592926.5194208017</v>
      </c>
      <c r="BB34" s="23">
        <f>SUM(BC$30:$BK30)</f>
        <v>3220032.7095010257</v>
      </c>
      <c r="BC34" s="23">
        <f>SUM(BD$30:$BK30)</f>
        <v>2850228.6699045165</v>
      </c>
      <c r="BD34" s="23">
        <f>SUM(BE$30:$BK30)</f>
        <v>2483488.7990246047</v>
      </c>
      <c r="BE34" s="23">
        <f>SUM(BF$30:$BK30)</f>
        <v>2119787.707387628</v>
      </c>
      <c r="BF34" s="23">
        <f>SUM(BG$30:$BK30)</f>
        <v>1759100.2158952106</v>
      </c>
      <c r="BG34" s="23">
        <f>SUM(BH$30:$BK30)</f>
        <v>1401401.3540811092</v>
      </c>
      <c r="BH34" s="23">
        <f>SUM(BI$30:$BK30)</f>
        <v>1046666.3583825033</v>
      </c>
      <c r="BI34" s="23">
        <f>SUM(BJ$30:$BK30)</f>
        <v>694870.67042560864</v>
      </c>
      <c r="BJ34" s="23">
        <f>SUM(BK$30:$BK30)</f>
        <v>345989.93532549666</v>
      </c>
      <c r="BK34" s="23">
        <f>SUM($BK$30:BL30)</f>
        <v>345989.93532549666</v>
      </c>
    </row>
    <row r="35" spans="1:65" ht="13.8" customHeight="1" x14ac:dyDescent="0.25">
      <c r="A35" s="8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</row>
    <row r="36" spans="1:65" x14ac:dyDescent="0.25">
      <c r="B36" s="4"/>
    </row>
    <row r="37" spans="1:65" x14ac:dyDescent="0.25">
      <c r="B37" s="20" t="s">
        <v>19</v>
      </c>
      <c r="C37" s="5">
        <v>4395592.6129715843</v>
      </c>
      <c r="D37" s="5">
        <v>4322332.7360887248</v>
      </c>
      <c r="E37" s="5">
        <v>4249072.8592058653</v>
      </c>
      <c r="F37" s="5">
        <v>4175812.9823230058</v>
      </c>
      <c r="G37" s="5">
        <v>4102553.1054401463</v>
      </c>
      <c r="H37" s="5">
        <v>4029293.2285572868</v>
      </c>
      <c r="I37" s="5">
        <v>3956033.3516744273</v>
      </c>
      <c r="J37" s="5">
        <v>3882773.4747915678</v>
      </c>
      <c r="K37" s="5">
        <v>3809513.5979087083</v>
      </c>
      <c r="L37" s="5">
        <v>3736253.7210258488</v>
      </c>
      <c r="M37" s="5">
        <v>3662993.8441429893</v>
      </c>
      <c r="N37" s="5">
        <v>3589733.9672601297</v>
      </c>
      <c r="O37" s="5">
        <v>3516474.0903772702</v>
      </c>
      <c r="P37" s="5">
        <v>3443214.2134944107</v>
      </c>
      <c r="Q37" s="5">
        <v>3369954.3366115512</v>
      </c>
      <c r="R37" s="5">
        <v>3296694.4597286917</v>
      </c>
      <c r="S37" s="5">
        <v>3223434.5828458322</v>
      </c>
      <c r="T37" s="5">
        <v>3150174.7059629727</v>
      </c>
      <c r="U37" s="5">
        <v>3076914.8290801132</v>
      </c>
      <c r="V37" s="5">
        <v>3003654.9521972537</v>
      </c>
      <c r="W37" s="5">
        <v>2930395.0753143942</v>
      </c>
      <c r="X37" s="5">
        <v>2857135.1984315347</v>
      </c>
      <c r="Y37" s="5">
        <v>2783875.3215486752</v>
      </c>
      <c r="Z37" s="5">
        <v>2710615.4446658157</v>
      </c>
      <c r="AA37" s="5">
        <v>2637355.5677829562</v>
      </c>
      <c r="AB37" s="5">
        <v>2564095.6909000967</v>
      </c>
      <c r="AC37" s="5">
        <v>2490835.8140172372</v>
      </c>
      <c r="AD37" s="5">
        <v>2417575.9371343777</v>
      </c>
      <c r="AE37" s="5">
        <v>2344316.0602515182</v>
      </c>
      <c r="AF37" s="5">
        <v>2271056.1833686586</v>
      </c>
      <c r="AG37" s="5">
        <v>2197796.3064857991</v>
      </c>
      <c r="AH37" s="5">
        <v>2124536.4296029396</v>
      </c>
      <c r="AI37" s="5">
        <v>2051276.5527200799</v>
      </c>
      <c r="AJ37" s="5">
        <v>1978016.6758372202</v>
      </c>
      <c r="AK37" s="5">
        <v>1904756.7989543604</v>
      </c>
      <c r="AL37" s="5">
        <v>1831496.9220715007</v>
      </c>
      <c r="AM37" s="5">
        <v>1758237.0451886409</v>
      </c>
      <c r="AN37" s="5">
        <v>1684977.1683057812</v>
      </c>
      <c r="AO37" s="5">
        <v>1611717.2914229215</v>
      </c>
      <c r="AP37" s="5">
        <v>1538457.4145400617</v>
      </c>
      <c r="AQ37" s="5">
        <v>1465197.537657202</v>
      </c>
      <c r="AR37" s="5">
        <v>1391937.6607743423</v>
      </c>
      <c r="AS37" s="5">
        <v>1318677.7838914825</v>
      </c>
      <c r="AT37" s="5">
        <v>1245417.9070086228</v>
      </c>
      <c r="AU37" s="5">
        <v>1172158.030125763</v>
      </c>
      <c r="AV37" s="5">
        <v>1098898.1532429033</v>
      </c>
      <c r="AW37" s="5">
        <v>1025638.2763600436</v>
      </c>
      <c r="AX37" s="5">
        <v>952378.39947718382</v>
      </c>
      <c r="AY37" s="5">
        <v>879118.52259432408</v>
      </c>
      <c r="AZ37" s="5">
        <v>805858.64571146434</v>
      </c>
      <c r="BA37" s="5">
        <v>732598.7688286046</v>
      </c>
      <c r="BB37" s="5">
        <v>659338.89194574486</v>
      </c>
      <c r="BC37" s="5">
        <v>586079.01506288513</v>
      </c>
      <c r="BD37" s="5">
        <v>512819.13818002539</v>
      </c>
      <c r="BE37" s="5">
        <v>439559.26129716565</v>
      </c>
      <c r="BF37" s="5">
        <v>366299.38441430591</v>
      </c>
      <c r="BG37" s="5">
        <v>293039.50753144617</v>
      </c>
      <c r="BH37" s="5">
        <v>219779.63064858643</v>
      </c>
      <c r="BI37" s="5">
        <v>146519.75376572669</v>
      </c>
      <c r="BJ37" s="5">
        <v>73259.876882866956</v>
      </c>
      <c r="BK37" s="5">
        <v>7.2177499532699585E-9</v>
      </c>
    </row>
    <row r="38" spans="1:65" x14ac:dyDescent="0.25">
      <c r="B38" s="20" t="s">
        <v>20</v>
      </c>
      <c r="C38" s="5">
        <v>2400000</v>
      </c>
      <c r="D38" s="5">
        <v>2360000</v>
      </c>
      <c r="E38" s="5">
        <v>2320000</v>
      </c>
      <c r="F38" s="5">
        <v>2280000</v>
      </c>
      <c r="G38" s="5">
        <v>2240000</v>
      </c>
      <c r="H38" s="5">
        <v>2200000</v>
      </c>
      <c r="I38" s="5">
        <v>2160000</v>
      </c>
      <c r="J38" s="5">
        <v>2120000</v>
      </c>
      <c r="K38" s="5">
        <v>2080000</v>
      </c>
      <c r="L38" s="5">
        <v>2040000</v>
      </c>
      <c r="M38" s="5">
        <v>2000000</v>
      </c>
      <c r="N38" s="5">
        <v>1960000</v>
      </c>
      <c r="O38" s="5">
        <v>1920000</v>
      </c>
      <c r="P38" s="5">
        <v>1880000</v>
      </c>
      <c r="Q38" s="5">
        <v>1840000</v>
      </c>
      <c r="R38" s="5">
        <v>1800000</v>
      </c>
      <c r="S38" s="5">
        <v>1760000</v>
      </c>
      <c r="T38" s="5">
        <v>1720000</v>
      </c>
      <c r="U38" s="5">
        <v>1680000</v>
      </c>
      <c r="V38" s="5">
        <v>1640000</v>
      </c>
      <c r="W38" s="5">
        <v>1600000</v>
      </c>
      <c r="X38" s="5">
        <v>1560000</v>
      </c>
      <c r="Y38" s="5">
        <v>1520000</v>
      </c>
      <c r="Z38" s="5">
        <v>1480000</v>
      </c>
      <c r="AA38" s="5">
        <v>1440000</v>
      </c>
      <c r="AB38" s="5">
        <v>1400000</v>
      </c>
      <c r="AC38" s="5">
        <v>1360000</v>
      </c>
      <c r="AD38" s="5">
        <v>1320000</v>
      </c>
      <c r="AE38" s="5">
        <v>1280000</v>
      </c>
      <c r="AF38" s="5">
        <v>1240000</v>
      </c>
      <c r="AG38" s="5">
        <v>1200000</v>
      </c>
      <c r="AH38" s="5">
        <v>1160000</v>
      </c>
      <c r="AI38" s="5">
        <v>1120000</v>
      </c>
      <c r="AJ38" s="5">
        <v>1080000</v>
      </c>
      <c r="AK38" s="5">
        <v>1040000</v>
      </c>
      <c r="AL38" s="5">
        <v>1000000</v>
      </c>
      <c r="AM38" s="5">
        <v>960000</v>
      </c>
      <c r="AN38" s="5">
        <v>920000</v>
      </c>
      <c r="AO38" s="5">
        <v>880000</v>
      </c>
      <c r="AP38" s="5">
        <v>840000</v>
      </c>
      <c r="AQ38" s="5">
        <v>800000</v>
      </c>
      <c r="AR38" s="5">
        <v>760000</v>
      </c>
      <c r="AS38" s="5">
        <v>720000</v>
      </c>
      <c r="AT38" s="5">
        <v>680000</v>
      </c>
      <c r="AU38" s="5">
        <v>640000</v>
      </c>
      <c r="AV38" s="5">
        <v>600000</v>
      </c>
      <c r="AW38" s="5">
        <v>560000</v>
      </c>
      <c r="AX38" s="5">
        <v>520000</v>
      </c>
      <c r="AY38" s="5">
        <v>480000</v>
      </c>
      <c r="AZ38" s="5">
        <v>440000</v>
      </c>
      <c r="BA38" s="5">
        <v>400000</v>
      </c>
      <c r="BB38" s="5">
        <v>360000</v>
      </c>
      <c r="BC38" s="5">
        <v>320000</v>
      </c>
      <c r="BD38" s="5">
        <v>280000</v>
      </c>
      <c r="BE38" s="5">
        <v>240000</v>
      </c>
      <c r="BF38" s="5">
        <v>200000</v>
      </c>
      <c r="BG38" s="5">
        <v>160000</v>
      </c>
      <c r="BH38" s="5">
        <v>120000</v>
      </c>
      <c r="BI38" s="5">
        <v>80000</v>
      </c>
      <c r="BJ38" s="5">
        <v>40000</v>
      </c>
      <c r="BK38" s="5">
        <v>0</v>
      </c>
    </row>
    <row r="39" spans="1:65" x14ac:dyDescent="0.25">
      <c r="B39" s="20" t="s">
        <v>23</v>
      </c>
      <c r="C39" s="5">
        <v>-4395592.6129715843</v>
      </c>
      <c r="D39" s="5">
        <v>-4338868.4735747986</v>
      </c>
      <c r="E39" s="5">
        <v>-4281670.3951623328</v>
      </c>
      <c r="F39" s="5">
        <v>-4223994.4178999262</v>
      </c>
      <c r="G39" s="5">
        <v>-4165836.548868286</v>
      </c>
      <c r="H39" s="5">
        <v>-4107192.7617866588</v>
      </c>
      <c r="I39" s="5">
        <v>-4048058.996734086</v>
      </c>
      <c r="J39" s="5">
        <v>-3988431.1598683395</v>
      </c>
      <c r="K39" s="5">
        <v>-3928305.1231425013</v>
      </c>
      <c r="L39" s="5">
        <v>-3867676.7240191787</v>
      </c>
      <c r="M39" s="5">
        <v>-3806541.7651823312</v>
      </c>
      <c r="N39" s="5">
        <v>-3744896.0142466892</v>
      </c>
      <c r="O39" s="5">
        <v>-3682735.2034647451</v>
      </c>
      <c r="P39" s="5">
        <v>-3620055.029431297</v>
      </c>
      <c r="Q39" s="5">
        <v>-3556851.1527855219</v>
      </c>
      <c r="R39" s="5">
        <v>-3493119.1979105622</v>
      </c>
      <c r="S39" s="5">
        <v>-3428854.7526305998</v>
      </c>
      <c r="T39" s="5">
        <v>-3364053.3679054007</v>
      </c>
      <c r="U39" s="5">
        <v>-3298710.5575223076</v>
      </c>
      <c r="V39" s="5">
        <v>-3232821.7977856575</v>
      </c>
      <c r="W39" s="5">
        <v>-3166382.527203606</v>
      </c>
      <c r="X39" s="5">
        <v>-3099388.1461723344</v>
      </c>
      <c r="Y39" s="5">
        <v>-3031834.0166576179</v>
      </c>
      <c r="Z39" s="5">
        <v>-2963715.4618737334</v>
      </c>
      <c r="AA39" s="5">
        <v>-2895027.7659596852</v>
      </c>
      <c r="AB39" s="5">
        <v>-2825766.1736527248</v>
      </c>
      <c r="AC39" s="5">
        <v>-2755925.8899591435</v>
      </c>
      <c r="AD39" s="5">
        <v>-2685502.079822313</v>
      </c>
      <c r="AE39" s="5">
        <v>-2614489.8677879544</v>
      </c>
      <c r="AF39" s="5">
        <v>-2542884.3376666098</v>
      </c>
      <c r="AG39" s="5">
        <v>-2470680.5321932919</v>
      </c>
      <c r="AH39" s="5">
        <v>-2397873.4526842935</v>
      </c>
      <c r="AI39" s="5">
        <v>-2324458.0586911268</v>
      </c>
      <c r="AJ39" s="5">
        <v>-2250429.2676515714</v>
      </c>
      <c r="AK39" s="5">
        <v>-2175781.9545378094</v>
      </c>
      <c r="AL39" s="5">
        <v>-2100510.9515016172</v>
      </c>
      <c r="AM39" s="5">
        <v>-2024611.0475165939</v>
      </c>
      <c r="AN39" s="5">
        <v>-1948076.9880174028</v>
      </c>
      <c r="AO39" s="5">
        <v>-1870903.4745359954</v>
      </c>
      <c r="AP39" s="5">
        <v>-1793085.1643347978</v>
      </c>
      <c r="AQ39" s="5">
        <v>-1714616.6700368316</v>
      </c>
      <c r="AR39" s="5">
        <v>-1635492.5592527455</v>
      </c>
      <c r="AS39" s="5">
        <v>-1555707.3542047292</v>
      </c>
      <c r="AT39" s="5">
        <v>-1475255.531347286</v>
      </c>
      <c r="AU39" s="5">
        <v>-1394131.5209848366</v>
      </c>
      <c r="AV39" s="5">
        <v>-1312329.7068861281</v>
      </c>
      <c r="AW39" s="5">
        <v>-1229844.4258954211</v>
      </c>
      <c r="AX39" s="5">
        <v>-1146669.9675404283</v>
      </c>
      <c r="AY39" s="5">
        <v>-1062800.5736369775</v>
      </c>
      <c r="AZ39" s="5">
        <v>-978230.43789037119</v>
      </c>
      <c r="BA39" s="5">
        <v>-892953.70549341594</v>
      </c>
      <c r="BB39" s="5">
        <v>-806964.47272109252</v>
      </c>
      <c r="BC39" s="5">
        <v>-720256.78652183991</v>
      </c>
      <c r="BD39" s="5">
        <v>-632824.64410542464</v>
      </c>
      <c r="BE39" s="5">
        <v>-544661.9925273665</v>
      </c>
      <c r="BF39" s="5">
        <v>-455762.72826989152</v>
      </c>
      <c r="BG39" s="5">
        <v>-366120.69681938482</v>
      </c>
      <c r="BH39" s="5">
        <v>-275729.69224031176</v>
      </c>
      <c r="BI39" s="5">
        <v>-184583.45674558036</v>
      </c>
      <c r="BJ39" s="5">
        <v>-92675.680263313217</v>
      </c>
      <c r="BK39" s="5">
        <v>0</v>
      </c>
    </row>
    <row r="40" spans="1:65" s="46" customFormat="1" ht="26.4" x14ac:dyDescent="0.25">
      <c r="A40" s="11"/>
      <c r="B40" s="78" t="s">
        <v>26</v>
      </c>
      <c r="C40" s="79">
        <f>C37+C38+C39</f>
        <v>2400000</v>
      </c>
      <c r="D40" s="79">
        <f t="shared" ref="D40:BK40" si="11">D37+D38+D39</f>
        <v>2343464.2625139263</v>
      </c>
      <c r="E40" s="79">
        <f t="shared" si="11"/>
        <v>2287402.4640435325</v>
      </c>
      <c r="F40" s="79">
        <f t="shared" si="11"/>
        <v>2231818.5644230796</v>
      </c>
      <c r="G40" s="79">
        <f t="shared" si="11"/>
        <v>2176716.5565718603</v>
      </c>
      <c r="H40" s="79">
        <f t="shared" si="11"/>
        <v>2122100.466770628</v>
      </c>
      <c r="I40" s="79">
        <f t="shared" si="11"/>
        <v>2067974.3549403413</v>
      </c>
      <c r="J40" s="79">
        <f t="shared" si="11"/>
        <v>2014342.3149232282</v>
      </c>
      <c r="K40" s="79">
        <f t="shared" si="11"/>
        <v>1961208.4747662069</v>
      </c>
      <c r="L40" s="79">
        <f t="shared" si="11"/>
        <v>1908576.9970066701</v>
      </c>
      <c r="M40" s="79">
        <f t="shared" si="11"/>
        <v>1856452.0789606581</v>
      </c>
      <c r="N40" s="79">
        <f t="shared" si="11"/>
        <v>1804837.9530134406</v>
      </c>
      <c r="O40" s="79">
        <f t="shared" si="11"/>
        <v>1753738.8869125252</v>
      </c>
      <c r="P40" s="79">
        <f t="shared" si="11"/>
        <v>1703159.1840631138</v>
      </c>
      <c r="Q40" s="79">
        <f t="shared" si="11"/>
        <v>1653103.1838260293</v>
      </c>
      <c r="R40" s="79">
        <f t="shared" si="11"/>
        <v>1603575.2618181296</v>
      </c>
      <c r="S40" s="79">
        <f t="shared" si="11"/>
        <v>1554579.8302152324</v>
      </c>
      <c r="T40" s="79">
        <f t="shared" si="11"/>
        <v>1506121.338057572</v>
      </c>
      <c r="U40" s="79">
        <f t="shared" si="11"/>
        <v>1458204.2715578056</v>
      </c>
      <c r="V40" s="79">
        <f t="shared" si="11"/>
        <v>1410833.1544115962</v>
      </c>
      <c r="W40" s="79">
        <f t="shared" si="11"/>
        <v>1364012.5481107882</v>
      </c>
      <c r="X40" s="79">
        <f t="shared" si="11"/>
        <v>1317747.0522592003</v>
      </c>
      <c r="Y40" s="79">
        <f t="shared" si="11"/>
        <v>1272041.3048910573</v>
      </c>
      <c r="Z40" s="79">
        <f t="shared" si="11"/>
        <v>1226899.9827920822</v>
      </c>
      <c r="AA40" s="79">
        <f t="shared" si="11"/>
        <v>1182327.801823271</v>
      </c>
      <c r="AB40" s="79">
        <f t="shared" si="11"/>
        <v>1138329.5172473718</v>
      </c>
      <c r="AC40" s="79">
        <f t="shared" si="11"/>
        <v>1094909.9240580937</v>
      </c>
      <c r="AD40" s="79">
        <f t="shared" si="11"/>
        <v>1052073.8573120646</v>
      </c>
      <c r="AE40" s="79">
        <f t="shared" si="11"/>
        <v>1009826.1924635638</v>
      </c>
      <c r="AF40" s="79">
        <f t="shared" si="11"/>
        <v>968171.84570204886</v>
      </c>
      <c r="AG40" s="79">
        <f t="shared" si="11"/>
        <v>927115.77429250721</v>
      </c>
      <c r="AH40" s="79">
        <f t="shared" si="11"/>
        <v>886662.97691864613</v>
      </c>
      <c r="AI40" s="79">
        <f t="shared" si="11"/>
        <v>846818.49402895337</v>
      </c>
      <c r="AJ40" s="79">
        <f t="shared" si="11"/>
        <v>807587.40818564873</v>
      </c>
      <c r="AK40" s="79">
        <f t="shared" si="11"/>
        <v>768974.84441655083</v>
      </c>
      <c r="AL40" s="79">
        <f t="shared" si="11"/>
        <v>730985.97056988347</v>
      </c>
      <c r="AM40" s="79">
        <f t="shared" si="11"/>
        <v>693625.99767204723</v>
      </c>
      <c r="AN40" s="79">
        <f t="shared" si="11"/>
        <v>656900.18028837838</v>
      </c>
      <c r="AO40" s="79">
        <f t="shared" si="11"/>
        <v>620813.81688692584</v>
      </c>
      <c r="AP40" s="79">
        <f t="shared" si="11"/>
        <v>585372.25020526396</v>
      </c>
      <c r="AQ40" s="79">
        <f t="shared" si="11"/>
        <v>550580.86762037058</v>
      </c>
      <c r="AR40" s="79">
        <f t="shared" si="11"/>
        <v>516445.10152159678</v>
      </c>
      <c r="AS40" s="79">
        <f t="shared" si="11"/>
        <v>482970.42968675331</v>
      </c>
      <c r="AT40" s="79">
        <f t="shared" si="11"/>
        <v>450162.37566133682</v>
      </c>
      <c r="AU40" s="79">
        <f t="shared" si="11"/>
        <v>418026.50914092641</v>
      </c>
      <c r="AV40" s="79">
        <f t="shared" si="11"/>
        <v>386568.44635677524</v>
      </c>
      <c r="AW40" s="79">
        <f t="shared" si="11"/>
        <v>355793.85046462249</v>
      </c>
      <c r="AX40" s="79">
        <f t="shared" si="11"/>
        <v>325708.43193675554</v>
      </c>
      <c r="AY40" s="79">
        <f t="shared" si="11"/>
        <v>296317.94895734661</v>
      </c>
      <c r="AZ40" s="79">
        <f t="shared" si="11"/>
        <v>267628.20782109315</v>
      </c>
      <c r="BA40" s="79">
        <f t="shared" si="11"/>
        <v>239645.06333518866</v>
      </c>
      <c r="BB40" s="79">
        <f t="shared" si="11"/>
        <v>212374.41922465235</v>
      </c>
      <c r="BC40" s="79">
        <f t="shared" si="11"/>
        <v>185822.22854104522</v>
      </c>
      <c r="BD40" s="79">
        <f t="shared" si="11"/>
        <v>159994.49407460075</v>
      </c>
      <c r="BE40" s="79">
        <f t="shared" si="11"/>
        <v>134897.26876979915</v>
      </c>
      <c r="BF40" s="79">
        <f t="shared" si="11"/>
        <v>110536.65614441439</v>
      </c>
      <c r="BG40" s="79">
        <f t="shared" si="11"/>
        <v>86918.810712061357</v>
      </c>
      <c r="BH40" s="79">
        <f t="shared" si="11"/>
        <v>64049.938408274669</v>
      </c>
      <c r="BI40" s="79">
        <f t="shared" si="11"/>
        <v>41936.297020146332</v>
      </c>
      <c r="BJ40" s="79">
        <f t="shared" si="11"/>
        <v>20584.196619553739</v>
      </c>
      <c r="BK40" s="79">
        <f t="shared" si="11"/>
        <v>7.2177499532699585E-9</v>
      </c>
      <c r="BL40" s="45"/>
      <c r="BM40" s="45"/>
    </row>
    <row r="41" spans="1:65" s="75" customFormat="1" ht="27" customHeight="1" x14ac:dyDescent="0.25">
      <c r="B41" s="77" t="s">
        <v>25</v>
      </c>
      <c r="C41" s="80">
        <f>(C34+C39)-C40</f>
        <v>18487009.330600981</v>
      </c>
      <c r="D41" s="81">
        <f t="shared" ref="D41:AH41" si="12">(D34+D39)-D40</f>
        <v>18124246.45171722</v>
      </c>
      <c r="E41" s="81">
        <f t="shared" si="12"/>
        <v>17765427.861917488</v>
      </c>
      <c r="F41" s="81">
        <f t="shared" si="12"/>
        <v>17410520.879116334</v>
      </c>
      <c r="G41" s="81">
        <f t="shared" si="12"/>
        <v>17059493.092029635</v>
      </c>
      <c r="H41" s="81">
        <f t="shared" si="12"/>
        <v>16712312.357930759</v>
      </c>
      <c r="I41" s="81">
        <f t="shared" si="12"/>
        <v>16368946.800425304</v>
      </c>
      <c r="J41" s="81">
        <f t="shared" si="12"/>
        <v>16029364.807244299</v>
      </c>
      <c r="K41" s="81">
        <f t="shared" si="12"/>
        <v>15693535.028055687</v>
      </c>
      <c r="L41" s="81">
        <f t="shared" si="12"/>
        <v>15361426.372293912</v>
      </c>
      <c r="M41" s="81">
        <f t="shared" si="12"/>
        <v>15033008.007007536</v>
      </c>
      <c r="N41" s="81">
        <f t="shared" si="12"/>
        <v>14708249.354724653</v>
      </c>
      <c r="O41" s="81">
        <f t="shared" si="12"/>
        <v>14387120.091336021</v>
      </c>
      <c r="P41" s="81">
        <f t="shared" si="12"/>
        <v>14024716.20397245</v>
      </c>
      <c r="Q41" s="81">
        <f t="shared" si="12"/>
        <v>13666253.631115917</v>
      </c>
      <c r="R41" s="81">
        <f t="shared" si="12"/>
        <v>13311699.715328101</v>
      </c>
      <c r="S41" s="81">
        <f t="shared" si="12"/>
        <v>12961022.069767779</v>
      </c>
      <c r="T41" s="81">
        <f t="shared" si="12"/>
        <v>12614188.575948676</v>
      </c>
      <c r="U41" s="81">
        <f t="shared" si="12"/>
        <v>12271167.381515915</v>
      </c>
      <c r="V41" s="81">
        <f t="shared" si="12"/>
        <v>11931926.898040842</v>
      </c>
      <c r="W41" s="81">
        <f t="shared" si="12"/>
        <v>11596435.798834182</v>
      </c>
      <c r="X41" s="81">
        <f t="shared" si="12"/>
        <v>11264663.01677727</v>
      </c>
      <c r="Y41" s="81">
        <f t="shared" si="12"/>
        <v>10936577.742171258</v>
      </c>
      <c r="Z41" s="81">
        <f t="shared" si="12"/>
        <v>10612149.420604188</v>
      </c>
      <c r="AA41" s="81">
        <f t="shared" si="12"/>
        <v>10291347.75083567</v>
      </c>
      <c r="AB41" s="81">
        <f t="shared" si="12"/>
        <v>9949776.7424150221</v>
      </c>
      <c r="AC41" s="81">
        <f t="shared" si="12"/>
        <v>9611974.4288188256</v>
      </c>
      <c r="AD41" s="81">
        <f t="shared" si="12"/>
        <v>9277909.5829225872</v>
      </c>
      <c r="AE41" s="81">
        <f t="shared" si="12"/>
        <v>8947551.2363474388</v>
      </c>
      <c r="AF41" s="81">
        <f t="shared" si="12"/>
        <v>8620868.6773161907</v>
      </c>
      <c r="AG41" s="81">
        <f t="shared" si="12"/>
        <v>8297831.4485271508</v>
      </c>
      <c r="AH41" s="81">
        <f t="shared" si="12"/>
        <v>7978409.3450455582</v>
      </c>
      <c r="AI41" s="81">
        <f t="shared" ref="AI41:BK41" si="13">(AI34+AI39)-AI40</f>
        <v>7662572.4122124948</v>
      </c>
      <c r="AJ41" s="81">
        <f t="shared" si="13"/>
        <v>7350290.9435711103</v>
      </c>
      <c r="AK41" s="81">
        <f t="shared" si="13"/>
        <v>7041535.478810044</v>
      </c>
      <c r="AL41" s="81">
        <f t="shared" si="13"/>
        <v>6736276.801723876</v>
      </c>
      <c r="AM41" s="81">
        <f t="shared" si="13"/>
        <v>6434485.9381904956</v>
      </c>
      <c r="AN41" s="81">
        <f t="shared" si="13"/>
        <v>6128783.9459346998</v>
      </c>
      <c r="AO41" s="81">
        <f t="shared" si="13"/>
        <v>5826553.4405081524</v>
      </c>
      <c r="AP41" s="81">
        <f t="shared" si="13"/>
        <v>5527765.6574296597</v>
      </c>
      <c r="AQ41" s="81">
        <f t="shared" si="13"/>
        <v>5232392.0705583766</v>
      </c>
      <c r="AR41" s="81">
        <f t="shared" si="13"/>
        <v>4940404.3901189324</v>
      </c>
      <c r="AS41" s="81">
        <f t="shared" si="13"/>
        <v>4651774.5607429333</v>
      </c>
      <c r="AT41" s="81">
        <f t="shared" si="13"/>
        <v>4366474.7595266709</v>
      </c>
      <c r="AU41" s="81">
        <f t="shared" si="13"/>
        <v>4084477.3941049473</v>
      </c>
      <c r="AV41" s="81">
        <f t="shared" si="13"/>
        <v>3805755.1007408486</v>
      </c>
      <c r="AW41" s="81">
        <f t="shared" si="13"/>
        <v>3530280.7424313389</v>
      </c>
      <c r="AX41" s="81">
        <f t="shared" si="13"/>
        <v>3258027.4070285745</v>
      </c>
      <c r="AY41" s="81">
        <f t="shared" si="13"/>
        <v>2988968.4053767594</v>
      </c>
      <c r="AZ41" s="81">
        <f t="shared" si="13"/>
        <v>2723077.2694644569</v>
      </c>
      <c r="BA41" s="81">
        <f t="shared" si="13"/>
        <v>2460327.7505921973</v>
      </c>
      <c r="BB41" s="81">
        <f t="shared" si="13"/>
        <v>2200693.8175552809</v>
      </c>
      <c r="BC41" s="81">
        <f t="shared" si="13"/>
        <v>1944149.6548416314</v>
      </c>
      <c r="BD41" s="81">
        <f t="shared" si="13"/>
        <v>1690669.6608445793</v>
      </c>
      <c r="BE41" s="81">
        <f t="shared" si="13"/>
        <v>1440228.4460904622</v>
      </c>
      <c r="BF41" s="81">
        <f t="shared" si="13"/>
        <v>1192800.8314809047</v>
      </c>
      <c r="BG41" s="81">
        <f t="shared" si="13"/>
        <v>948361.84654966299</v>
      </c>
      <c r="BH41" s="81">
        <f t="shared" si="13"/>
        <v>706886.72773391684</v>
      </c>
      <c r="BI41" s="81">
        <f t="shared" si="13"/>
        <v>468350.91665988194</v>
      </c>
      <c r="BJ41" s="81">
        <f t="shared" si="13"/>
        <v>232730.0584426297</v>
      </c>
      <c r="BK41" s="81">
        <f t="shared" si="13"/>
        <v>345989.93532548944</v>
      </c>
    </row>
    <row r="42" spans="1:65" x14ac:dyDescent="0.25">
      <c r="B42" s="4"/>
    </row>
    <row r="43" spans="1:65" s="47" customFormat="1" x14ac:dyDescent="0.25">
      <c r="A43" s="3"/>
      <c r="B43" s="24" t="s">
        <v>22</v>
      </c>
      <c r="C43" s="26" t="str">
        <f>IF(C34&gt;C40,"Нет","Да")</f>
        <v>Нет</v>
      </c>
      <c r="D43" s="26" t="str">
        <f t="shared" ref="D43:AH43" si="14">IF(D34&gt;D40,"Нет","Да")</f>
        <v>Нет</v>
      </c>
      <c r="E43" s="26" t="str">
        <f t="shared" si="14"/>
        <v>Нет</v>
      </c>
      <c r="F43" s="26" t="str">
        <f t="shared" si="14"/>
        <v>Нет</v>
      </c>
      <c r="G43" s="26" t="str">
        <f t="shared" si="14"/>
        <v>Нет</v>
      </c>
      <c r="H43" s="26" t="str">
        <f t="shared" si="14"/>
        <v>Нет</v>
      </c>
      <c r="I43" s="26" t="str">
        <f t="shared" si="14"/>
        <v>Нет</v>
      </c>
      <c r="J43" s="26" t="str">
        <f t="shared" si="14"/>
        <v>Нет</v>
      </c>
      <c r="K43" s="26" t="str">
        <f t="shared" si="14"/>
        <v>Нет</v>
      </c>
      <c r="L43" s="26" t="str">
        <f t="shared" si="14"/>
        <v>Нет</v>
      </c>
      <c r="M43" s="26" t="str">
        <f t="shared" si="14"/>
        <v>Нет</v>
      </c>
      <c r="N43" s="26" t="str">
        <f t="shared" si="14"/>
        <v>Нет</v>
      </c>
      <c r="O43" s="26" t="str">
        <f t="shared" si="14"/>
        <v>Нет</v>
      </c>
      <c r="P43" s="26" t="str">
        <f t="shared" si="14"/>
        <v>Нет</v>
      </c>
      <c r="Q43" s="26" t="str">
        <f t="shared" si="14"/>
        <v>Нет</v>
      </c>
      <c r="R43" s="26" t="str">
        <f t="shared" si="14"/>
        <v>Нет</v>
      </c>
      <c r="S43" s="26" t="str">
        <f t="shared" si="14"/>
        <v>Нет</v>
      </c>
      <c r="T43" s="26" t="str">
        <f t="shared" si="14"/>
        <v>Нет</v>
      </c>
      <c r="U43" s="26" t="str">
        <f t="shared" si="14"/>
        <v>Нет</v>
      </c>
      <c r="V43" s="26" t="str">
        <f t="shared" si="14"/>
        <v>Нет</v>
      </c>
      <c r="W43" s="26" t="str">
        <f t="shared" si="14"/>
        <v>Нет</v>
      </c>
      <c r="X43" s="26" t="str">
        <f t="shared" si="14"/>
        <v>Нет</v>
      </c>
      <c r="Y43" s="26" t="str">
        <f t="shared" si="14"/>
        <v>Нет</v>
      </c>
      <c r="Z43" s="26" t="str">
        <f t="shared" si="14"/>
        <v>Нет</v>
      </c>
      <c r="AA43" s="26" t="str">
        <f t="shared" si="14"/>
        <v>Нет</v>
      </c>
      <c r="AB43" s="26" t="str">
        <f t="shared" si="14"/>
        <v>Нет</v>
      </c>
      <c r="AC43" s="26" t="str">
        <f t="shared" si="14"/>
        <v>Нет</v>
      </c>
      <c r="AD43" s="26" t="str">
        <f t="shared" si="14"/>
        <v>Нет</v>
      </c>
      <c r="AE43" s="26" t="str">
        <f t="shared" si="14"/>
        <v>Нет</v>
      </c>
      <c r="AF43" s="26" t="str">
        <f t="shared" si="14"/>
        <v>Нет</v>
      </c>
      <c r="AG43" s="26" t="str">
        <f t="shared" si="14"/>
        <v>Нет</v>
      </c>
      <c r="AH43" s="26" t="str">
        <f t="shared" si="14"/>
        <v>Нет</v>
      </c>
      <c r="AI43" s="26" t="str">
        <f t="shared" ref="AI43:BK43" si="15">IF(AI34&gt;AI40,"Нет","Да")</f>
        <v>Нет</v>
      </c>
      <c r="AJ43" s="26" t="str">
        <f t="shared" si="15"/>
        <v>Нет</v>
      </c>
      <c r="AK43" s="26" t="str">
        <f t="shared" si="15"/>
        <v>Нет</v>
      </c>
      <c r="AL43" s="26" t="str">
        <f t="shared" si="15"/>
        <v>Нет</v>
      </c>
      <c r="AM43" s="26" t="str">
        <f t="shared" si="15"/>
        <v>Нет</v>
      </c>
      <c r="AN43" s="26" t="str">
        <f t="shared" si="15"/>
        <v>Нет</v>
      </c>
      <c r="AO43" s="26" t="str">
        <f t="shared" si="15"/>
        <v>Нет</v>
      </c>
      <c r="AP43" s="26" t="str">
        <f t="shared" si="15"/>
        <v>Нет</v>
      </c>
      <c r="AQ43" s="26" t="str">
        <f t="shared" si="15"/>
        <v>Нет</v>
      </c>
      <c r="AR43" s="26" t="str">
        <f t="shared" si="15"/>
        <v>Нет</v>
      </c>
      <c r="AS43" s="26" t="str">
        <f t="shared" si="15"/>
        <v>Нет</v>
      </c>
      <c r="AT43" s="26" t="str">
        <f t="shared" si="15"/>
        <v>Нет</v>
      </c>
      <c r="AU43" s="26" t="str">
        <f t="shared" si="15"/>
        <v>Нет</v>
      </c>
      <c r="AV43" s="26" t="str">
        <f t="shared" si="15"/>
        <v>Нет</v>
      </c>
      <c r="AW43" s="26" t="str">
        <f t="shared" si="15"/>
        <v>Нет</v>
      </c>
      <c r="AX43" s="26" t="str">
        <f t="shared" si="15"/>
        <v>Нет</v>
      </c>
      <c r="AY43" s="26" t="str">
        <f t="shared" si="15"/>
        <v>Нет</v>
      </c>
      <c r="AZ43" s="26" t="str">
        <f t="shared" si="15"/>
        <v>Нет</v>
      </c>
      <c r="BA43" s="26" t="str">
        <f t="shared" si="15"/>
        <v>Нет</v>
      </c>
      <c r="BB43" s="26" t="str">
        <f t="shared" si="15"/>
        <v>Нет</v>
      </c>
      <c r="BC43" s="26" t="str">
        <f t="shared" si="15"/>
        <v>Нет</v>
      </c>
      <c r="BD43" s="26" t="str">
        <f t="shared" si="15"/>
        <v>Нет</v>
      </c>
      <c r="BE43" s="26" t="str">
        <f t="shared" si="15"/>
        <v>Нет</v>
      </c>
      <c r="BF43" s="26" t="str">
        <f t="shared" si="15"/>
        <v>Нет</v>
      </c>
      <c r="BG43" s="26" t="str">
        <f t="shared" si="15"/>
        <v>Нет</v>
      </c>
      <c r="BH43" s="26" t="str">
        <f t="shared" si="15"/>
        <v>Нет</v>
      </c>
      <c r="BI43" s="26" t="str">
        <f t="shared" si="15"/>
        <v>Нет</v>
      </c>
      <c r="BJ43" s="26" t="str">
        <f t="shared" si="15"/>
        <v>Нет</v>
      </c>
      <c r="BK43" s="26" t="str">
        <f t="shared" si="15"/>
        <v>Нет</v>
      </c>
    </row>
    <row r="44" spans="1:65" s="47" customFormat="1" x14ac:dyDescent="0.25">
      <c r="A44" s="3"/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</row>
    <row r="45" spans="1:65" s="47" customFormat="1" x14ac:dyDescent="0.25">
      <c r="A45" s="3"/>
      <c r="B45" s="24"/>
      <c r="C45" s="7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</row>
    <row r="46" spans="1:65" x14ac:dyDescent="0.25">
      <c r="B46" s="4"/>
    </row>
    <row r="47" spans="1:65" s="52" customFormat="1" ht="3.6" customHeight="1" x14ac:dyDescent="0.25">
      <c r="B47" s="53"/>
    </row>
    <row r="48" spans="1:65" x14ac:dyDescent="0.25">
      <c r="B48" s="8"/>
    </row>
    <row r="49" spans="1:65" x14ac:dyDescent="0.25">
      <c r="E49" s="4">
        <v>43830</v>
      </c>
    </row>
    <row r="50" spans="1:65" x14ac:dyDescent="0.25">
      <c r="B50" s="30" t="s">
        <v>14</v>
      </c>
      <c r="C50" s="31">
        <v>0.11</v>
      </c>
      <c r="D50" s="32" t="s">
        <v>15</v>
      </c>
    </row>
    <row r="51" spans="1:65" x14ac:dyDescent="0.25">
      <c r="B51" s="33" t="s">
        <v>14</v>
      </c>
      <c r="C51" s="34">
        <f>(1+C50)^(1/12)-1</f>
        <v>8.7345938235519061E-3</v>
      </c>
      <c r="D51" s="35" t="s">
        <v>16</v>
      </c>
    </row>
    <row r="52" spans="1:65" x14ac:dyDescent="0.25">
      <c r="B52" s="11"/>
      <c r="G52" s="17"/>
    </row>
    <row r="53" spans="1:65" x14ac:dyDescent="0.25">
      <c r="B53" s="11" t="s">
        <v>30</v>
      </c>
    </row>
    <row r="54" spans="1:65" x14ac:dyDescent="0.25">
      <c r="B54" s="11" t="s">
        <v>32</v>
      </c>
      <c r="C54" s="8"/>
    </row>
    <row r="55" spans="1:65" x14ac:dyDescent="0.25">
      <c r="B55" s="11"/>
      <c r="C55" s="7" t="s">
        <v>0</v>
      </c>
    </row>
    <row r="56" spans="1:65" x14ac:dyDescent="0.25">
      <c r="C56" s="29">
        <f>C9</f>
        <v>43831</v>
      </c>
      <c r="D56" s="29">
        <f t="shared" ref="D56:BK56" si="16">D9</f>
        <v>43861</v>
      </c>
      <c r="E56" s="29">
        <f t="shared" si="16"/>
        <v>43889</v>
      </c>
      <c r="F56" s="29">
        <f t="shared" si="16"/>
        <v>43555</v>
      </c>
      <c r="G56" s="29">
        <f t="shared" si="16"/>
        <v>43951</v>
      </c>
      <c r="H56" s="29">
        <f t="shared" si="16"/>
        <v>43982</v>
      </c>
      <c r="I56" s="29">
        <f t="shared" si="16"/>
        <v>44012</v>
      </c>
      <c r="J56" s="29">
        <f t="shared" si="16"/>
        <v>44043</v>
      </c>
      <c r="K56" s="29">
        <f t="shared" si="16"/>
        <v>44074</v>
      </c>
      <c r="L56" s="29">
        <f t="shared" si="16"/>
        <v>44104</v>
      </c>
      <c r="M56" s="29">
        <f t="shared" si="16"/>
        <v>44135</v>
      </c>
      <c r="N56" s="29">
        <f t="shared" si="16"/>
        <v>44165</v>
      </c>
      <c r="O56" s="29">
        <f t="shared" si="16"/>
        <v>44196</v>
      </c>
      <c r="P56" s="29">
        <f t="shared" si="16"/>
        <v>44227</v>
      </c>
      <c r="Q56" s="29" t="str">
        <f t="shared" si="16"/>
        <v>29/02/2021</v>
      </c>
      <c r="R56" s="29">
        <f t="shared" si="16"/>
        <v>44286</v>
      </c>
      <c r="S56" s="29">
        <f t="shared" si="16"/>
        <v>44316</v>
      </c>
      <c r="T56" s="29">
        <f t="shared" si="16"/>
        <v>44347</v>
      </c>
      <c r="U56" s="29">
        <f t="shared" si="16"/>
        <v>44377</v>
      </c>
      <c r="V56" s="29">
        <f t="shared" si="16"/>
        <v>44408</v>
      </c>
      <c r="W56" s="29">
        <f t="shared" si="16"/>
        <v>44439</v>
      </c>
      <c r="X56" s="29">
        <f t="shared" si="16"/>
        <v>44469</v>
      </c>
      <c r="Y56" s="29">
        <f t="shared" si="16"/>
        <v>44500</v>
      </c>
      <c r="Z56" s="29">
        <f t="shared" si="16"/>
        <v>44530</v>
      </c>
      <c r="AA56" s="29">
        <f t="shared" si="16"/>
        <v>44561</v>
      </c>
      <c r="AB56" s="29">
        <f t="shared" si="16"/>
        <v>44592</v>
      </c>
      <c r="AC56" s="29">
        <f t="shared" si="16"/>
        <v>44620</v>
      </c>
      <c r="AD56" s="29">
        <f t="shared" si="16"/>
        <v>44651</v>
      </c>
      <c r="AE56" s="29">
        <f t="shared" si="16"/>
        <v>44681</v>
      </c>
      <c r="AF56" s="29">
        <f t="shared" si="16"/>
        <v>44712</v>
      </c>
      <c r="AG56" s="29">
        <f t="shared" si="16"/>
        <v>44742</v>
      </c>
      <c r="AH56" s="29">
        <f t="shared" si="16"/>
        <v>44773</v>
      </c>
      <c r="AI56" s="29">
        <f t="shared" si="16"/>
        <v>44804</v>
      </c>
      <c r="AJ56" s="29">
        <f t="shared" si="16"/>
        <v>44834</v>
      </c>
      <c r="AK56" s="29">
        <f t="shared" si="16"/>
        <v>44865</v>
      </c>
      <c r="AL56" s="29">
        <f t="shared" si="16"/>
        <v>44895</v>
      </c>
      <c r="AM56" s="29">
        <f t="shared" si="16"/>
        <v>44926</v>
      </c>
      <c r="AN56" s="29">
        <f t="shared" si="16"/>
        <v>44957</v>
      </c>
      <c r="AO56" s="29">
        <f t="shared" si="16"/>
        <v>44985</v>
      </c>
      <c r="AP56" s="29">
        <f t="shared" si="16"/>
        <v>45016</v>
      </c>
      <c r="AQ56" s="29">
        <f t="shared" si="16"/>
        <v>45046</v>
      </c>
      <c r="AR56" s="29">
        <f t="shared" si="16"/>
        <v>45077</v>
      </c>
      <c r="AS56" s="29">
        <f t="shared" si="16"/>
        <v>45107</v>
      </c>
      <c r="AT56" s="29">
        <f t="shared" si="16"/>
        <v>45138</v>
      </c>
      <c r="AU56" s="29">
        <f t="shared" si="16"/>
        <v>45169</v>
      </c>
      <c r="AV56" s="29">
        <f t="shared" si="16"/>
        <v>45199</v>
      </c>
      <c r="AW56" s="29">
        <f t="shared" si="16"/>
        <v>45230</v>
      </c>
      <c r="AX56" s="29">
        <f t="shared" si="16"/>
        <v>45260</v>
      </c>
      <c r="AY56" s="29">
        <f t="shared" si="16"/>
        <v>45291</v>
      </c>
      <c r="AZ56" s="29">
        <f t="shared" si="16"/>
        <v>45322</v>
      </c>
      <c r="BA56" s="29">
        <f t="shared" si="16"/>
        <v>45350</v>
      </c>
      <c r="BB56" s="29">
        <f t="shared" si="16"/>
        <v>45382</v>
      </c>
      <c r="BC56" s="29">
        <f t="shared" si="16"/>
        <v>45412</v>
      </c>
      <c r="BD56" s="29">
        <f t="shared" si="16"/>
        <v>45443</v>
      </c>
      <c r="BE56" s="29">
        <f t="shared" si="16"/>
        <v>45473</v>
      </c>
      <c r="BF56" s="29">
        <f t="shared" si="16"/>
        <v>45504</v>
      </c>
      <c r="BG56" s="29">
        <f t="shared" si="16"/>
        <v>45535</v>
      </c>
      <c r="BH56" s="29">
        <f t="shared" si="16"/>
        <v>45565</v>
      </c>
      <c r="BI56" s="29">
        <f t="shared" si="16"/>
        <v>45596</v>
      </c>
      <c r="BJ56" s="29">
        <f t="shared" si="16"/>
        <v>45626</v>
      </c>
      <c r="BK56" s="29">
        <f t="shared" si="16"/>
        <v>45657</v>
      </c>
    </row>
    <row r="57" spans="1:65" ht="6.6" customHeight="1" x14ac:dyDescent="0.25">
      <c r="A57" s="8"/>
      <c r="B57" s="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5" x14ac:dyDescent="0.25">
      <c r="B58" s="6" t="s">
        <v>2</v>
      </c>
      <c r="C58" s="5"/>
      <c r="D58" s="5">
        <f>D11</f>
        <v>2000000</v>
      </c>
      <c r="E58" s="5">
        <f t="shared" ref="E58:BK58" si="17">E11</f>
        <v>2000000</v>
      </c>
      <c r="F58" s="5">
        <f t="shared" si="17"/>
        <v>2000000</v>
      </c>
      <c r="G58" s="5">
        <f t="shared" si="17"/>
        <v>2000000</v>
      </c>
      <c r="H58" s="5">
        <f t="shared" si="17"/>
        <v>2000000</v>
      </c>
      <c r="I58" s="5">
        <f t="shared" si="17"/>
        <v>2000000</v>
      </c>
      <c r="J58" s="5">
        <f t="shared" si="17"/>
        <v>2000000</v>
      </c>
      <c r="K58" s="5">
        <f t="shared" si="17"/>
        <v>2000000</v>
      </c>
      <c r="L58" s="5">
        <f t="shared" si="17"/>
        <v>2000000</v>
      </c>
      <c r="M58" s="5">
        <f t="shared" si="17"/>
        <v>2000000</v>
      </c>
      <c r="N58" s="5">
        <f t="shared" si="17"/>
        <v>2000000</v>
      </c>
      <c r="O58" s="5">
        <f t="shared" si="17"/>
        <v>2000000</v>
      </c>
      <c r="P58" s="5">
        <f t="shared" si="17"/>
        <v>2200000</v>
      </c>
      <c r="Q58" s="5">
        <f t="shared" si="17"/>
        <v>2200000</v>
      </c>
      <c r="R58" s="5">
        <f t="shared" si="17"/>
        <v>2200000</v>
      </c>
      <c r="S58" s="5">
        <f t="shared" si="17"/>
        <v>2200000</v>
      </c>
      <c r="T58" s="5">
        <f t="shared" si="17"/>
        <v>2200000</v>
      </c>
      <c r="U58" s="5">
        <f t="shared" si="17"/>
        <v>2200000</v>
      </c>
      <c r="V58" s="5">
        <f t="shared" si="17"/>
        <v>2200000</v>
      </c>
      <c r="W58" s="5">
        <f t="shared" si="17"/>
        <v>2200000</v>
      </c>
      <c r="X58" s="5">
        <f t="shared" si="17"/>
        <v>2200000</v>
      </c>
      <c r="Y58" s="5">
        <f t="shared" si="17"/>
        <v>2200000</v>
      </c>
      <c r="Z58" s="5">
        <f t="shared" si="17"/>
        <v>2200000</v>
      </c>
      <c r="AA58" s="5">
        <f t="shared" si="17"/>
        <v>2200000</v>
      </c>
      <c r="AB58" s="5">
        <f t="shared" si="17"/>
        <v>2300000</v>
      </c>
      <c r="AC58" s="5">
        <f t="shared" si="17"/>
        <v>2300000</v>
      </c>
      <c r="AD58" s="5">
        <f t="shared" si="17"/>
        <v>2300000</v>
      </c>
      <c r="AE58" s="5">
        <f t="shared" si="17"/>
        <v>2300000</v>
      </c>
      <c r="AF58" s="5">
        <f t="shared" si="17"/>
        <v>2300000</v>
      </c>
      <c r="AG58" s="5">
        <f t="shared" si="17"/>
        <v>2300000</v>
      </c>
      <c r="AH58" s="5">
        <f t="shared" si="17"/>
        <v>2300000</v>
      </c>
      <c r="AI58" s="5">
        <f t="shared" si="17"/>
        <v>2300000</v>
      </c>
      <c r="AJ58" s="5">
        <f t="shared" si="17"/>
        <v>2300000</v>
      </c>
      <c r="AK58" s="5">
        <f t="shared" si="17"/>
        <v>2300000</v>
      </c>
      <c r="AL58" s="5">
        <f t="shared" si="17"/>
        <v>2300000</v>
      </c>
      <c r="AM58" s="5">
        <f t="shared" si="17"/>
        <v>2300000</v>
      </c>
      <c r="AN58" s="5">
        <f t="shared" si="17"/>
        <v>2350000</v>
      </c>
      <c r="AO58" s="5">
        <f t="shared" si="17"/>
        <v>2350000</v>
      </c>
      <c r="AP58" s="5">
        <f t="shared" si="17"/>
        <v>2350000</v>
      </c>
      <c r="AQ58" s="5">
        <f t="shared" si="17"/>
        <v>2350000</v>
      </c>
      <c r="AR58" s="5">
        <f t="shared" si="17"/>
        <v>2350000</v>
      </c>
      <c r="AS58" s="5">
        <f t="shared" si="17"/>
        <v>2350000</v>
      </c>
      <c r="AT58" s="5">
        <f t="shared" si="17"/>
        <v>2350000</v>
      </c>
      <c r="AU58" s="5">
        <f t="shared" si="17"/>
        <v>2350000</v>
      </c>
      <c r="AV58" s="5">
        <f t="shared" si="17"/>
        <v>2350000</v>
      </c>
      <c r="AW58" s="5">
        <f t="shared" si="17"/>
        <v>2350000</v>
      </c>
      <c r="AX58" s="5">
        <f t="shared" si="17"/>
        <v>2350000</v>
      </c>
      <c r="AY58" s="5">
        <f t="shared" si="17"/>
        <v>2350000</v>
      </c>
      <c r="AZ58" s="5">
        <f t="shared" si="17"/>
        <v>2350000</v>
      </c>
      <c r="BA58" s="5">
        <f t="shared" si="17"/>
        <v>2350000</v>
      </c>
      <c r="BB58" s="5">
        <f t="shared" si="17"/>
        <v>2350000</v>
      </c>
      <c r="BC58" s="5">
        <f t="shared" si="17"/>
        <v>2350000</v>
      </c>
      <c r="BD58" s="5">
        <f t="shared" si="17"/>
        <v>2350000</v>
      </c>
      <c r="BE58" s="5">
        <f t="shared" si="17"/>
        <v>2350000</v>
      </c>
      <c r="BF58" s="5">
        <f t="shared" si="17"/>
        <v>2350000</v>
      </c>
      <c r="BG58" s="5">
        <f t="shared" si="17"/>
        <v>2350000</v>
      </c>
      <c r="BH58" s="5">
        <f t="shared" si="17"/>
        <v>2350000</v>
      </c>
      <c r="BI58" s="5">
        <f t="shared" si="17"/>
        <v>2350000</v>
      </c>
      <c r="BJ58" s="5">
        <f t="shared" si="17"/>
        <v>2350000</v>
      </c>
      <c r="BK58" s="5">
        <f t="shared" si="17"/>
        <v>2350000</v>
      </c>
      <c r="BL58" s="44"/>
    </row>
    <row r="59" spans="1:65" x14ac:dyDescent="0.25">
      <c r="B59" s="6" t="s">
        <v>3</v>
      </c>
      <c r="C59" s="12"/>
      <c r="D59" s="12">
        <f>SUM(D60:D61)</f>
        <v>-1093450</v>
      </c>
      <c r="E59" s="12">
        <f t="shared" ref="E59:BK59" si="18">SUM(E60:E61)</f>
        <v>-1093450</v>
      </c>
      <c r="F59" s="12">
        <f t="shared" si="18"/>
        <v>-1093450</v>
      </c>
      <c r="G59" s="12">
        <f t="shared" si="18"/>
        <v>-1093450</v>
      </c>
      <c r="H59" s="12">
        <f t="shared" si="18"/>
        <v>-1093450</v>
      </c>
      <c r="I59" s="12">
        <f t="shared" si="18"/>
        <v>-1093450</v>
      </c>
      <c r="J59" s="12">
        <f t="shared" si="18"/>
        <v>-1093450</v>
      </c>
      <c r="K59" s="12">
        <f t="shared" si="18"/>
        <v>-1093450</v>
      </c>
      <c r="L59" s="12">
        <f t="shared" si="18"/>
        <v>-1093450</v>
      </c>
      <c r="M59" s="12">
        <f t="shared" si="18"/>
        <v>-1093450</v>
      </c>
      <c r="N59" s="12">
        <f t="shared" si="18"/>
        <v>-1093450</v>
      </c>
      <c r="O59" s="12">
        <f t="shared" si="18"/>
        <v>-1093450</v>
      </c>
      <c r="P59" s="12">
        <f t="shared" si="18"/>
        <v>-1193450</v>
      </c>
      <c r="Q59" s="12">
        <f t="shared" si="18"/>
        <v>-1193450</v>
      </c>
      <c r="R59" s="12">
        <f t="shared" si="18"/>
        <v>-1193450</v>
      </c>
      <c r="S59" s="12">
        <f t="shared" si="18"/>
        <v>-1193450</v>
      </c>
      <c r="T59" s="12">
        <f t="shared" si="18"/>
        <v>-1193450</v>
      </c>
      <c r="U59" s="12">
        <f t="shared" si="18"/>
        <v>-1193450</v>
      </c>
      <c r="V59" s="12">
        <f t="shared" si="18"/>
        <v>-1193450</v>
      </c>
      <c r="W59" s="12">
        <f t="shared" si="18"/>
        <v>-1193450</v>
      </c>
      <c r="X59" s="12">
        <f t="shared" si="18"/>
        <v>-1193450</v>
      </c>
      <c r="Y59" s="12">
        <f t="shared" si="18"/>
        <v>-1193450</v>
      </c>
      <c r="Z59" s="12">
        <f t="shared" si="18"/>
        <v>-1193450</v>
      </c>
      <c r="AA59" s="12">
        <f t="shared" si="18"/>
        <v>-1193450</v>
      </c>
      <c r="AB59" s="12">
        <f t="shared" si="18"/>
        <v>-1243450</v>
      </c>
      <c r="AC59" s="12">
        <f t="shared" si="18"/>
        <v>-1243450</v>
      </c>
      <c r="AD59" s="12">
        <f t="shared" si="18"/>
        <v>-1243450</v>
      </c>
      <c r="AE59" s="12">
        <f t="shared" si="18"/>
        <v>-1243450</v>
      </c>
      <c r="AF59" s="12">
        <f t="shared" si="18"/>
        <v>-1243450</v>
      </c>
      <c r="AG59" s="12">
        <f t="shared" si="18"/>
        <v>-1243450</v>
      </c>
      <c r="AH59" s="12">
        <f t="shared" si="18"/>
        <v>-1243450</v>
      </c>
      <c r="AI59" s="12">
        <f t="shared" si="18"/>
        <v>-1243450</v>
      </c>
      <c r="AJ59" s="12">
        <f t="shared" si="18"/>
        <v>-1243450</v>
      </c>
      <c r="AK59" s="12">
        <f t="shared" si="18"/>
        <v>-1243450</v>
      </c>
      <c r="AL59" s="12">
        <f t="shared" si="18"/>
        <v>-1243450</v>
      </c>
      <c r="AM59" s="12">
        <f t="shared" si="18"/>
        <v>-1243450</v>
      </c>
      <c r="AN59" s="12">
        <f t="shared" si="18"/>
        <v>-1273450</v>
      </c>
      <c r="AO59" s="12">
        <f t="shared" si="18"/>
        <v>-1273450</v>
      </c>
      <c r="AP59" s="12">
        <f t="shared" si="18"/>
        <v>-1273450</v>
      </c>
      <c r="AQ59" s="12">
        <f t="shared" si="18"/>
        <v>-1273450</v>
      </c>
      <c r="AR59" s="12">
        <f t="shared" si="18"/>
        <v>-1273450</v>
      </c>
      <c r="AS59" s="12">
        <f t="shared" si="18"/>
        <v>-1273450</v>
      </c>
      <c r="AT59" s="12">
        <f t="shared" si="18"/>
        <v>-1273450</v>
      </c>
      <c r="AU59" s="12">
        <f t="shared" si="18"/>
        <v>-1273450</v>
      </c>
      <c r="AV59" s="12">
        <f t="shared" si="18"/>
        <v>-1273450</v>
      </c>
      <c r="AW59" s="12">
        <f t="shared" si="18"/>
        <v>-1273450</v>
      </c>
      <c r="AX59" s="12">
        <f t="shared" si="18"/>
        <v>-1273450</v>
      </c>
      <c r="AY59" s="12">
        <f t="shared" si="18"/>
        <v>-1273450</v>
      </c>
      <c r="AZ59" s="12">
        <f t="shared" si="18"/>
        <v>-1273450</v>
      </c>
      <c r="BA59" s="12">
        <f t="shared" si="18"/>
        <v>-1273450</v>
      </c>
      <c r="BB59" s="12">
        <f t="shared" si="18"/>
        <v>-1273450</v>
      </c>
      <c r="BC59" s="12">
        <f t="shared" si="18"/>
        <v>-1273450</v>
      </c>
      <c r="BD59" s="12">
        <f t="shared" si="18"/>
        <v>-1273450</v>
      </c>
      <c r="BE59" s="12">
        <f t="shared" si="18"/>
        <v>-1273450</v>
      </c>
      <c r="BF59" s="12">
        <f t="shared" si="18"/>
        <v>-1273450</v>
      </c>
      <c r="BG59" s="12">
        <f t="shared" si="18"/>
        <v>-1273450</v>
      </c>
      <c r="BH59" s="12">
        <f t="shared" si="18"/>
        <v>-1273450</v>
      </c>
      <c r="BI59" s="12">
        <f t="shared" si="18"/>
        <v>-1273450</v>
      </c>
      <c r="BJ59" s="12">
        <f t="shared" si="18"/>
        <v>-1273450</v>
      </c>
      <c r="BK59" s="12">
        <f t="shared" si="18"/>
        <v>-1273450</v>
      </c>
      <c r="BL59" s="44"/>
    </row>
    <row r="60" spans="1:65" x14ac:dyDescent="0.25">
      <c r="B60" s="9" t="s">
        <v>4</v>
      </c>
      <c r="C60" s="5"/>
      <c r="D60" s="83">
        <v>-93450</v>
      </c>
      <c r="E60" s="83">
        <v>-93450</v>
      </c>
      <c r="F60" s="83">
        <v>-93450</v>
      </c>
      <c r="G60" s="83">
        <v>-93450</v>
      </c>
      <c r="H60" s="83">
        <v>-93450</v>
      </c>
      <c r="I60" s="83">
        <v>-93450</v>
      </c>
      <c r="J60" s="83">
        <v>-93450</v>
      </c>
      <c r="K60" s="83">
        <v>-93450</v>
      </c>
      <c r="L60" s="83">
        <v>-93450</v>
      </c>
      <c r="M60" s="83">
        <v>-93450</v>
      </c>
      <c r="N60" s="83">
        <v>-93450</v>
      </c>
      <c r="O60" s="83">
        <v>-93450</v>
      </c>
      <c r="P60" s="83">
        <v>-93450</v>
      </c>
      <c r="Q60" s="83">
        <v>-93450</v>
      </c>
      <c r="R60" s="83">
        <v>-93450</v>
      </c>
      <c r="S60" s="83">
        <v>-93450</v>
      </c>
      <c r="T60" s="83">
        <v>-93450</v>
      </c>
      <c r="U60" s="83">
        <v>-93450</v>
      </c>
      <c r="V60" s="83">
        <v>-93450</v>
      </c>
      <c r="W60" s="83">
        <v>-93450</v>
      </c>
      <c r="X60" s="83">
        <v>-93450</v>
      </c>
      <c r="Y60" s="83">
        <v>-93450</v>
      </c>
      <c r="Z60" s="83">
        <v>-93450</v>
      </c>
      <c r="AA60" s="83">
        <v>-93450</v>
      </c>
      <c r="AB60" s="83">
        <v>-93450</v>
      </c>
      <c r="AC60" s="83">
        <v>-93450</v>
      </c>
      <c r="AD60" s="83">
        <v>-93450</v>
      </c>
      <c r="AE60" s="83">
        <v>-93450</v>
      </c>
      <c r="AF60" s="83">
        <v>-93450</v>
      </c>
      <c r="AG60" s="83">
        <v>-93450</v>
      </c>
      <c r="AH60" s="83">
        <v>-93450</v>
      </c>
      <c r="AI60" s="83">
        <v>-93450</v>
      </c>
      <c r="AJ60" s="83">
        <v>-93450</v>
      </c>
      <c r="AK60" s="83">
        <v>-93450</v>
      </c>
      <c r="AL60" s="83">
        <v>-93450</v>
      </c>
      <c r="AM60" s="83">
        <v>-93450</v>
      </c>
      <c r="AN60" s="83">
        <v>-93450</v>
      </c>
      <c r="AO60" s="83">
        <v>-93450</v>
      </c>
      <c r="AP60" s="83">
        <v>-93450</v>
      </c>
      <c r="AQ60" s="83">
        <v>-93450</v>
      </c>
      <c r="AR60" s="83">
        <v>-93450</v>
      </c>
      <c r="AS60" s="83">
        <v>-93450</v>
      </c>
      <c r="AT60" s="83">
        <v>-93450</v>
      </c>
      <c r="AU60" s="83">
        <v>-93450</v>
      </c>
      <c r="AV60" s="83">
        <v>-93450</v>
      </c>
      <c r="AW60" s="83">
        <v>-93450</v>
      </c>
      <c r="AX60" s="83">
        <v>-93450</v>
      </c>
      <c r="AY60" s="83">
        <v>-93450</v>
      </c>
      <c r="AZ60" s="83">
        <v>-93450</v>
      </c>
      <c r="BA60" s="83">
        <v>-93450</v>
      </c>
      <c r="BB60" s="83">
        <v>-93450</v>
      </c>
      <c r="BC60" s="83">
        <v>-93450</v>
      </c>
      <c r="BD60" s="83">
        <v>-93450</v>
      </c>
      <c r="BE60" s="83">
        <v>-93450</v>
      </c>
      <c r="BF60" s="83">
        <v>-93450</v>
      </c>
      <c r="BG60" s="83">
        <v>-93450</v>
      </c>
      <c r="BH60" s="83">
        <v>-93450</v>
      </c>
      <c r="BI60" s="83">
        <v>-93450</v>
      </c>
      <c r="BJ60" s="83">
        <v>-93450</v>
      </c>
      <c r="BK60" s="83">
        <v>-93450</v>
      </c>
      <c r="BL60" s="44"/>
    </row>
    <row r="61" spans="1:65" x14ac:dyDescent="0.25">
      <c r="B61" s="9" t="s">
        <v>5</v>
      </c>
      <c r="C61" s="5"/>
      <c r="D61" s="83">
        <f>D14</f>
        <v>-1000000</v>
      </c>
      <c r="E61" s="83">
        <f t="shared" ref="E61:BK61" si="19">E14</f>
        <v>-1000000</v>
      </c>
      <c r="F61" s="83">
        <f t="shared" si="19"/>
        <v>-1000000</v>
      </c>
      <c r="G61" s="83">
        <f t="shared" si="19"/>
        <v>-1000000</v>
      </c>
      <c r="H61" s="83">
        <f t="shared" si="19"/>
        <v>-1000000</v>
      </c>
      <c r="I61" s="83">
        <f t="shared" si="19"/>
        <v>-1000000</v>
      </c>
      <c r="J61" s="83">
        <f t="shared" si="19"/>
        <v>-1000000</v>
      </c>
      <c r="K61" s="83">
        <f t="shared" si="19"/>
        <v>-1000000</v>
      </c>
      <c r="L61" s="83">
        <f t="shared" si="19"/>
        <v>-1000000</v>
      </c>
      <c r="M61" s="83">
        <f t="shared" si="19"/>
        <v>-1000000</v>
      </c>
      <c r="N61" s="83">
        <f t="shared" si="19"/>
        <v>-1000000</v>
      </c>
      <c r="O61" s="83">
        <f t="shared" si="19"/>
        <v>-1000000</v>
      </c>
      <c r="P61" s="83">
        <f t="shared" si="19"/>
        <v>-1100000</v>
      </c>
      <c r="Q61" s="83">
        <f t="shared" si="19"/>
        <v>-1100000</v>
      </c>
      <c r="R61" s="83">
        <f t="shared" si="19"/>
        <v>-1100000</v>
      </c>
      <c r="S61" s="83">
        <f t="shared" si="19"/>
        <v>-1100000</v>
      </c>
      <c r="T61" s="83">
        <f t="shared" si="19"/>
        <v>-1100000</v>
      </c>
      <c r="U61" s="83">
        <f t="shared" si="19"/>
        <v>-1100000</v>
      </c>
      <c r="V61" s="83">
        <f t="shared" si="19"/>
        <v>-1100000</v>
      </c>
      <c r="W61" s="83">
        <f t="shared" si="19"/>
        <v>-1100000</v>
      </c>
      <c r="X61" s="83">
        <f t="shared" si="19"/>
        <v>-1100000</v>
      </c>
      <c r="Y61" s="83">
        <f t="shared" si="19"/>
        <v>-1100000</v>
      </c>
      <c r="Z61" s="83">
        <f t="shared" si="19"/>
        <v>-1100000</v>
      </c>
      <c r="AA61" s="83">
        <f t="shared" si="19"/>
        <v>-1100000</v>
      </c>
      <c r="AB61" s="83">
        <f t="shared" si="19"/>
        <v>-1150000</v>
      </c>
      <c r="AC61" s="83">
        <f t="shared" si="19"/>
        <v>-1150000</v>
      </c>
      <c r="AD61" s="83">
        <f t="shared" si="19"/>
        <v>-1150000</v>
      </c>
      <c r="AE61" s="83">
        <f t="shared" si="19"/>
        <v>-1150000</v>
      </c>
      <c r="AF61" s="83">
        <f t="shared" si="19"/>
        <v>-1150000</v>
      </c>
      <c r="AG61" s="83">
        <f t="shared" si="19"/>
        <v>-1150000</v>
      </c>
      <c r="AH61" s="83">
        <f t="shared" si="19"/>
        <v>-1150000</v>
      </c>
      <c r="AI61" s="83">
        <f t="shared" si="19"/>
        <v>-1150000</v>
      </c>
      <c r="AJ61" s="83">
        <f t="shared" si="19"/>
        <v>-1150000</v>
      </c>
      <c r="AK61" s="83">
        <f t="shared" si="19"/>
        <v>-1150000</v>
      </c>
      <c r="AL61" s="83">
        <f t="shared" si="19"/>
        <v>-1150000</v>
      </c>
      <c r="AM61" s="83">
        <f t="shared" si="19"/>
        <v>-1150000</v>
      </c>
      <c r="AN61" s="83">
        <f t="shared" si="19"/>
        <v>-1180000</v>
      </c>
      <c r="AO61" s="83">
        <f t="shared" si="19"/>
        <v>-1180000</v>
      </c>
      <c r="AP61" s="83">
        <f t="shared" si="19"/>
        <v>-1180000</v>
      </c>
      <c r="AQ61" s="83">
        <f t="shared" si="19"/>
        <v>-1180000</v>
      </c>
      <c r="AR61" s="83">
        <f t="shared" si="19"/>
        <v>-1180000</v>
      </c>
      <c r="AS61" s="83">
        <f t="shared" si="19"/>
        <v>-1180000</v>
      </c>
      <c r="AT61" s="83">
        <f t="shared" si="19"/>
        <v>-1180000</v>
      </c>
      <c r="AU61" s="83">
        <f t="shared" si="19"/>
        <v>-1180000</v>
      </c>
      <c r="AV61" s="83">
        <f t="shared" si="19"/>
        <v>-1180000</v>
      </c>
      <c r="AW61" s="83">
        <f t="shared" si="19"/>
        <v>-1180000</v>
      </c>
      <c r="AX61" s="83">
        <f t="shared" si="19"/>
        <v>-1180000</v>
      </c>
      <c r="AY61" s="83">
        <f t="shared" si="19"/>
        <v>-1180000</v>
      </c>
      <c r="AZ61" s="83">
        <f t="shared" si="19"/>
        <v>-1180000</v>
      </c>
      <c r="BA61" s="83">
        <f t="shared" si="19"/>
        <v>-1180000</v>
      </c>
      <c r="BB61" s="83">
        <f t="shared" si="19"/>
        <v>-1180000</v>
      </c>
      <c r="BC61" s="83">
        <f t="shared" si="19"/>
        <v>-1180000</v>
      </c>
      <c r="BD61" s="83">
        <f t="shared" si="19"/>
        <v>-1180000</v>
      </c>
      <c r="BE61" s="83">
        <f t="shared" si="19"/>
        <v>-1180000</v>
      </c>
      <c r="BF61" s="83">
        <f t="shared" si="19"/>
        <v>-1180000</v>
      </c>
      <c r="BG61" s="83">
        <f t="shared" si="19"/>
        <v>-1180000</v>
      </c>
      <c r="BH61" s="83">
        <f t="shared" si="19"/>
        <v>-1180000</v>
      </c>
      <c r="BI61" s="83">
        <f t="shared" si="19"/>
        <v>-1180000</v>
      </c>
      <c r="BJ61" s="83">
        <f t="shared" si="19"/>
        <v>-1180000</v>
      </c>
      <c r="BK61" s="83">
        <f t="shared" si="19"/>
        <v>-1180000</v>
      </c>
      <c r="BL61" s="44"/>
    </row>
    <row r="62" spans="1:65" ht="13.8" thickBot="1" x14ac:dyDescent="0.3">
      <c r="B62" s="10" t="s">
        <v>9</v>
      </c>
      <c r="C62" s="15">
        <f>SUM(C58:C59)</f>
        <v>0</v>
      </c>
      <c r="D62" s="15">
        <f t="shared" ref="D62:BK62" si="20">SUM(D58:D59)</f>
        <v>906550</v>
      </c>
      <c r="E62" s="15">
        <f t="shared" si="20"/>
        <v>906550</v>
      </c>
      <c r="F62" s="15">
        <f t="shared" si="20"/>
        <v>906550</v>
      </c>
      <c r="G62" s="15">
        <f t="shared" si="20"/>
        <v>906550</v>
      </c>
      <c r="H62" s="15">
        <f t="shared" si="20"/>
        <v>906550</v>
      </c>
      <c r="I62" s="15">
        <f t="shared" si="20"/>
        <v>906550</v>
      </c>
      <c r="J62" s="15">
        <f t="shared" si="20"/>
        <v>906550</v>
      </c>
      <c r="K62" s="15">
        <f t="shared" si="20"/>
        <v>906550</v>
      </c>
      <c r="L62" s="15">
        <f t="shared" si="20"/>
        <v>906550</v>
      </c>
      <c r="M62" s="15">
        <f t="shared" si="20"/>
        <v>906550</v>
      </c>
      <c r="N62" s="15">
        <f t="shared" si="20"/>
        <v>906550</v>
      </c>
      <c r="O62" s="15">
        <f t="shared" si="20"/>
        <v>906550</v>
      </c>
      <c r="P62" s="15">
        <f t="shared" si="20"/>
        <v>1006550</v>
      </c>
      <c r="Q62" s="15">
        <f t="shared" si="20"/>
        <v>1006550</v>
      </c>
      <c r="R62" s="15">
        <f t="shared" si="20"/>
        <v>1006550</v>
      </c>
      <c r="S62" s="15">
        <f t="shared" si="20"/>
        <v>1006550</v>
      </c>
      <c r="T62" s="15">
        <f t="shared" si="20"/>
        <v>1006550</v>
      </c>
      <c r="U62" s="15">
        <f t="shared" si="20"/>
        <v>1006550</v>
      </c>
      <c r="V62" s="15">
        <f t="shared" si="20"/>
        <v>1006550</v>
      </c>
      <c r="W62" s="15">
        <f t="shared" si="20"/>
        <v>1006550</v>
      </c>
      <c r="X62" s="15">
        <f t="shared" si="20"/>
        <v>1006550</v>
      </c>
      <c r="Y62" s="15">
        <f t="shared" si="20"/>
        <v>1006550</v>
      </c>
      <c r="Z62" s="15">
        <f t="shared" si="20"/>
        <v>1006550</v>
      </c>
      <c r="AA62" s="15">
        <f t="shared" si="20"/>
        <v>1006550</v>
      </c>
      <c r="AB62" s="15">
        <f t="shared" si="20"/>
        <v>1056550</v>
      </c>
      <c r="AC62" s="15">
        <f t="shared" si="20"/>
        <v>1056550</v>
      </c>
      <c r="AD62" s="15">
        <f t="shared" si="20"/>
        <v>1056550</v>
      </c>
      <c r="AE62" s="15">
        <f t="shared" si="20"/>
        <v>1056550</v>
      </c>
      <c r="AF62" s="15">
        <f t="shared" si="20"/>
        <v>1056550</v>
      </c>
      <c r="AG62" s="15">
        <f t="shared" si="20"/>
        <v>1056550</v>
      </c>
      <c r="AH62" s="15">
        <f t="shared" si="20"/>
        <v>1056550</v>
      </c>
      <c r="AI62" s="15">
        <f t="shared" si="20"/>
        <v>1056550</v>
      </c>
      <c r="AJ62" s="15">
        <f t="shared" si="20"/>
        <v>1056550</v>
      </c>
      <c r="AK62" s="15">
        <f t="shared" si="20"/>
        <v>1056550</v>
      </c>
      <c r="AL62" s="15">
        <f t="shared" si="20"/>
        <v>1056550</v>
      </c>
      <c r="AM62" s="15">
        <f t="shared" si="20"/>
        <v>1056550</v>
      </c>
      <c r="AN62" s="15">
        <f t="shared" si="20"/>
        <v>1076550</v>
      </c>
      <c r="AO62" s="15">
        <f t="shared" si="20"/>
        <v>1076550</v>
      </c>
      <c r="AP62" s="15">
        <f t="shared" si="20"/>
        <v>1076550</v>
      </c>
      <c r="AQ62" s="15">
        <f t="shared" si="20"/>
        <v>1076550</v>
      </c>
      <c r="AR62" s="15">
        <f t="shared" si="20"/>
        <v>1076550</v>
      </c>
      <c r="AS62" s="15">
        <f t="shared" si="20"/>
        <v>1076550</v>
      </c>
      <c r="AT62" s="15">
        <f t="shared" si="20"/>
        <v>1076550</v>
      </c>
      <c r="AU62" s="15">
        <f t="shared" si="20"/>
        <v>1076550</v>
      </c>
      <c r="AV62" s="15">
        <f t="shared" si="20"/>
        <v>1076550</v>
      </c>
      <c r="AW62" s="15">
        <f t="shared" si="20"/>
        <v>1076550</v>
      </c>
      <c r="AX62" s="15">
        <f t="shared" si="20"/>
        <v>1076550</v>
      </c>
      <c r="AY62" s="15">
        <f t="shared" si="20"/>
        <v>1076550</v>
      </c>
      <c r="AZ62" s="15">
        <f t="shared" si="20"/>
        <v>1076550</v>
      </c>
      <c r="BA62" s="15">
        <f t="shared" si="20"/>
        <v>1076550</v>
      </c>
      <c r="BB62" s="15">
        <f t="shared" si="20"/>
        <v>1076550</v>
      </c>
      <c r="BC62" s="15">
        <f t="shared" si="20"/>
        <v>1076550</v>
      </c>
      <c r="BD62" s="15">
        <f t="shared" si="20"/>
        <v>1076550</v>
      </c>
      <c r="BE62" s="15">
        <f t="shared" si="20"/>
        <v>1076550</v>
      </c>
      <c r="BF62" s="15">
        <f t="shared" si="20"/>
        <v>1076550</v>
      </c>
      <c r="BG62" s="15">
        <f t="shared" si="20"/>
        <v>1076550</v>
      </c>
      <c r="BH62" s="15">
        <f t="shared" si="20"/>
        <v>1076550</v>
      </c>
      <c r="BI62" s="15">
        <f t="shared" si="20"/>
        <v>1076550</v>
      </c>
      <c r="BJ62" s="15">
        <f t="shared" si="20"/>
        <v>1076550</v>
      </c>
      <c r="BK62" s="15">
        <f t="shared" si="20"/>
        <v>1076550</v>
      </c>
      <c r="BL62" s="44"/>
      <c r="BM62" s="44"/>
    </row>
    <row r="63" spans="1:65" ht="13.8" thickTop="1" x14ac:dyDescent="0.25">
      <c r="BM63" s="44"/>
    </row>
    <row r="64" spans="1:65" x14ac:dyDescent="0.25">
      <c r="B64" s="6" t="s">
        <v>7</v>
      </c>
      <c r="C64" s="5"/>
      <c r="D64" s="5">
        <f>D17</f>
        <v>-200000</v>
      </c>
      <c r="E64" s="5">
        <f t="shared" ref="E64:BK64" si="21">E17</f>
        <v>-200000</v>
      </c>
      <c r="F64" s="5">
        <f t="shared" si="21"/>
        <v>-200000</v>
      </c>
      <c r="G64" s="5">
        <f t="shared" si="21"/>
        <v>-200000</v>
      </c>
      <c r="H64" s="5">
        <f t="shared" si="21"/>
        <v>-200000</v>
      </c>
      <c r="I64" s="5">
        <f t="shared" si="21"/>
        <v>-200000</v>
      </c>
      <c r="J64" s="5">
        <f t="shared" si="21"/>
        <v>-200000</v>
      </c>
      <c r="K64" s="5">
        <f t="shared" si="21"/>
        <v>-200000</v>
      </c>
      <c r="L64" s="5">
        <f t="shared" si="21"/>
        <v>-200000</v>
      </c>
      <c r="M64" s="5">
        <f t="shared" si="21"/>
        <v>-200000</v>
      </c>
      <c r="N64" s="5">
        <f t="shared" si="21"/>
        <v>-200000</v>
      </c>
      <c r="O64" s="5">
        <f t="shared" si="21"/>
        <v>-200000</v>
      </c>
      <c r="P64" s="5">
        <f t="shared" si="21"/>
        <v>-220000</v>
      </c>
      <c r="Q64" s="5">
        <f t="shared" si="21"/>
        <v>-220000</v>
      </c>
      <c r="R64" s="5">
        <f t="shared" si="21"/>
        <v>-220000</v>
      </c>
      <c r="S64" s="5">
        <f t="shared" si="21"/>
        <v>-220000</v>
      </c>
      <c r="T64" s="5">
        <f t="shared" si="21"/>
        <v>-220000</v>
      </c>
      <c r="U64" s="5">
        <f t="shared" si="21"/>
        <v>-220000</v>
      </c>
      <c r="V64" s="5">
        <f t="shared" si="21"/>
        <v>-220000</v>
      </c>
      <c r="W64" s="5">
        <f t="shared" si="21"/>
        <v>-220000</v>
      </c>
      <c r="X64" s="5">
        <f t="shared" si="21"/>
        <v>-220000</v>
      </c>
      <c r="Y64" s="5">
        <f t="shared" si="21"/>
        <v>-220000</v>
      </c>
      <c r="Z64" s="5">
        <f t="shared" si="21"/>
        <v>-220000</v>
      </c>
      <c r="AA64" s="5">
        <f t="shared" si="21"/>
        <v>-220000</v>
      </c>
      <c r="AB64" s="5">
        <f t="shared" si="21"/>
        <v>-230000</v>
      </c>
      <c r="AC64" s="5">
        <f t="shared" si="21"/>
        <v>-230000</v>
      </c>
      <c r="AD64" s="5">
        <f t="shared" si="21"/>
        <v>-230000</v>
      </c>
      <c r="AE64" s="5">
        <f t="shared" si="21"/>
        <v>-230000</v>
      </c>
      <c r="AF64" s="5">
        <f t="shared" si="21"/>
        <v>-230000</v>
      </c>
      <c r="AG64" s="5">
        <f t="shared" si="21"/>
        <v>-230000</v>
      </c>
      <c r="AH64" s="5">
        <f t="shared" si="21"/>
        <v>-230000</v>
      </c>
      <c r="AI64" s="5">
        <f t="shared" si="21"/>
        <v>-230000</v>
      </c>
      <c r="AJ64" s="5">
        <f t="shared" si="21"/>
        <v>-230000</v>
      </c>
      <c r="AK64" s="5">
        <f t="shared" si="21"/>
        <v>-230000</v>
      </c>
      <c r="AL64" s="5">
        <f t="shared" si="21"/>
        <v>-230000</v>
      </c>
      <c r="AM64" s="5">
        <f t="shared" si="21"/>
        <v>-230000</v>
      </c>
      <c r="AN64" s="5">
        <f t="shared" si="21"/>
        <v>-235000</v>
      </c>
      <c r="AO64" s="5">
        <f t="shared" si="21"/>
        <v>-235000</v>
      </c>
      <c r="AP64" s="5">
        <f t="shared" si="21"/>
        <v>-235000</v>
      </c>
      <c r="AQ64" s="5">
        <f t="shared" si="21"/>
        <v>-235000</v>
      </c>
      <c r="AR64" s="5">
        <f t="shared" si="21"/>
        <v>-235000</v>
      </c>
      <c r="AS64" s="5">
        <f t="shared" si="21"/>
        <v>-235000</v>
      </c>
      <c r="AT64" s="5">
        <f t="shared" si="21"/>
        <v>-235000</v>
      </c>
      <c r="AU64" s="5">
        <f t="shared" si="21"/>
        <v>-235000</v>
      </c>
      <c r="AV64" s="5">
        <f t="shared" si="21"/>
        <v>-235000</v>
      </c>
      <c r="AW64" s="5">
        <f t="shared" si="21"/>
        <v>-235000</v>
      </c>
      <c r="AX64" s="5">
        <f t="shared" si="21"/>
        <v>-235000</v>
      </c>
      <c r="AY64" s="5">
        <f t="shared" si="21"/>
        <v>-235000</v>
      </c>
      <c r="AZ64" s="5">
        <f t="shared" si="21"/>
        <v>-235000</v>
      </c>
      <c r="BA64" s="5">
        <f t="shared" si="21"/>
        <v>-235000</v>
      </c>
      <c r="BB64" s="5">
        <f t="shared" si="21"/>
        <v>-235000</v>
      </c>
      <c r="BC64" s="5">
        <f t="shared" si="21"/>
        <v>-235000</v>
      </c>
      <c r="BD64" s="5">
        <f t="shared" si="21"/>
        <v>-235000</v>
      </c>
      <c r="BE64" s="5">
        <f t="shared" si="21"/>
        <v>-235000</v>
      </c>
      <c r="BF64" s="5">
        <f t="shared" si="21"/>
        <v>-235000</v>
      </c>
      <c r="BG64" s="5">
        <f t="shared" si="21"/>
        <v>-235000</v>
      </c>
      <c r="BH64" s="5">
        <f t="shared" si="21"/>
        <v>-235000</v>
      </c>
      <c r="BI64" s="5">
        <f t="shared" si="21"/>
        <v>-235000</v>
      </c>
      <c r="BJ64" s="5">
        <f t="shared" si="21"/>
        <v>-235000</v>
      </c>
      <c r="BK64" s="5">
        <f t="shared" si="21"/>
        <v>-235000</v>
      </c>
    </row>
    <row r="65" spans="1:63" x14ac:dyDescent="0.25">
      <c r="B65" s="6" t="s">
        <v>8</v>
      </c>
      <c r="C65" s="5"/>
      <c r="D65" s="5">
        <f>D18</f>
        <v>-300000</v>
      </c>
      <c r="E65" s="5">
        <f t="shared" ref="E65:BK65" si="22">E18</f>
        <v>-300000</v>
      </c>
      <c r="F65" s="5">
        <f t="shared" si="22"/>
        <v>-300000</v>
      </c>
      <c r="G65" s="5">
        <f t="shared" si="22"/>
        <v>-300000</v>
      </c>
      <c r="H65" s="5">
        <f t="shared" si="22"/>
        <v>-300000</v>
      </c>
      <c r="I65" s="5">
        <f t="shared" si="22"/>
        <v>-300000</v>
      </c>
      <c r="J65" s="5">
        <f t="shared" si="22"/>
        <v>-300000</v>
      </c>
      <c r="K65" s="5">
        <f t="shared" si="22"/>
        <v>-300000</v>
      </c>
      <c r="L65" s="5">
        <f t="shared" si="22"/>
        <v>-300000</v>
      </c>
      <c r="M65" s="5">
        <f t="shared" si="22"/>
        <v>-300000</v>
      </c>
      <c r="N65" s="5">
        <f t="shared" si="22"/>
        <v>-300000</v>
      </c>
      <c r="O65" s="5">
        <f t="shared" si="22"/>
        <v>-300000</v>
      </c>
      <c r="P65" s="5">
        <f t="shared" si="22"/>
        <v>-330000</v>
      </c>
      <c r="Q65" s="5">
        <f t="shared" si="22"/>
        <v>-330000</v>
      </c>
      <c r="R65" s="5">
        <f t="shared" si="22"/>
        <v>-330000</v>
      </c>
      <c r="S65" s="5">
        <f t="shared" si="22"/>
        <v>-330000</v>
      </c>
      <c r="T65" s="5">
        <f t="shared" si="22"/>
        <v>-330000</v>
      </c>
      <c r="U65" s="5">
        <f t="shared" si="22"/>
        <v>-330000</v>
      </c>
      <c r="V65" s="5">
        <f t="shared" si="22"/>
        <v>-330000</v>
      </c>
      <c r="W65" s="5">
        <f t="shared" si="22"/>
        <v>-330000</v>
      </c>
      <c r="X65" s="5">
        <f t="shared" si="22"/>
        <v>-330000</v>
      </c>
      <c r="Y65" s="5">
        <f t="shared" si="22"/>
        <v>-330000</v>
      </c>
      <c r="Z65" s="5">
        <f t="shared" si="22"/>
        <v>-330000</v>
      </c>
      <c r="AA65" s="5">
        <f t="shared" si="22"/>
        <v>-330000</v>
      </c>
      <c r="AB65" s="5">
        <f t="shared" si="22"/>
        <v>-340000</v>
      </c>
      <c r="AC65" s="5">
        <f t="shared" si="22"/>
        <v>-340000</v>
      </c>
      <c r="AD65" s="5">
        <f t="shared" si="22"/>
        <v>-340000</v>
      </c>
      <c r="AE65" s="5">
        <f t="shared" si="22"/>
        <v>-340000</v>
      </c>
      <c r="AF65" s="5">
        <f t="shared" si="22"/>
        <v>-340000</v>
      </c>
      <c r="AG65" s="5">
        <f t="shared" si="22"/>
        <v>-340000</v>
      </c>
      <c r="AH65" s="5">
        <f t="shared" si="22"/>
        <v>-340000</v>
      </c>
      <c r="AI65" s="5">
        <f t="shared" si="22"/>
        <v>-340000</v>
      </c>
      <c r="AJ65" s="5">
        <f t="shared" si="22"/>
        <v>-340000</v>
      </c>
      <c r="AK65" s="5">
        <f t="shared" si="22"/>
        <v>-340000</v>
      </c>
      <c r="AL65" s="5">
        <f t="shared" si="22"/>
        <v>-340000</v>
      </c>
      <c r="AM65" s="5">
        <f t="shared" si="22"/>
        <v>-340000</v>
      </c>
      <c r="AN65" s="5">
        <f t="shared" si="22"/>
        <v>-345000</v>
      </c>
      <c r="AO65" s="5">
        <f t="shared" si="22"/>
        <v>-345000</v>
      </c>
      <c r="AP65" s="5">
        <f t="shared" si="22"/>
        <v>-345000</v>
      </c>
      <c r="AQ65" s="5">
        <f t="shared" si="22"/>
        <v>-345000</v>
      </c>
      <c r="AR65" s="5">
        <f t="shared" si="22"/>
        <v>-345000</v>
      </c>
      <c r="AS65" s="5">
        <f t="shared" si="22"/>
        <v>-345000</v>
      </c>
      <c r="AT65" s="5">
        <f t="shared" si="22"/>
        <v>-345000</v>
      </c>
      <c r="AU65" s="5">
        <f t="shared" si="22"/>
        <v>-345000</v>
      </c>
      <c r="AV65" s="5">
        <f t="shared" si="22"/>
        <v>-345000</v>
      </c>
      <c r="AW65" s="5">
        <f t="shared" si="22"/>
        <v>-345000</v>
      </c>
      <c r="AX65" s="5">
        <f t="shared" si="22"/>
        <v>-345000</v>
      </c>
      <c r="AY65" s="5">
        <f t="shared" si="22"/>
        <v>-345000</v>
      </c>
      <c r="AZ65" s="5">
        <f t="shared" si="22"/>
        <v>-345000</v>
      </c>
      <c r="BA65" s="5">
        <f t="shared" si="22"/>
        <v>-345000</v>
      </c>
      <c r="BB65" s="5">
        <f t="shared" si="22"/>
        <v>-345000</v>
      </c>
      <c r="BC65" s="5">
        <f t="shared" si="22"/>
        <v>-345000</v>
      </c>
      <c r="BD65" s="5">
        <f t="shared" si="22"/>
        <v>-345000</v>
      </c>
      <c r="BE65" s="5">
        <f t="shared" si="22"/>
        <v>-345000</v>
      </c>
      <c r="BF65" s="5">
        <f t="shared" si="22"/>
        <v>-345000</v>
      </c>
      <c r="BG65" s="5">
        <f t="shared" si="22"/>
        <v>-345000</v>
      </c>
      <c r="BH65" s="5">
        <f t="shared" si="22"/>
        <v>-345000</v>
      </c>
      <c r="BI65" s="5">
        <f t="shared" si="22"/>
        <v>-345000</v>
      </c>
      <c r="BJ65" s="5">
        <f t="shared" si="22"/>
        <v>-345000</v>
      </c>
      <c r="BK65" s="5">
        <f t="shared" si="22"/>
        <v>-345000</v>
      </c>
    </row>
    <row r="66" spans="1:63" ht="13.8" thickBot="1" x14ac:dyDescent="0.3">
      <c r="B66" s="10" t="s">
        <v>6</v>
      </c>
      <c r="C66" s="15">
        <f>SUM(C62:C65)</f>
        <v>0</v>
      </c>
      <c r="D66" s="15">
        <f t="shared" ref="D66:BK66" si="23">SUM(D62:D65)</f>
        <v>406550</v>
      </c>
      <c r="E66" s="15">
        <f t="shared" si="23"/>
        <v>406550</v>
      </c>
      <c r="F66" s="15">
        <f t="shared" si="23"/>
        <v>406550</v>
      </c>
      <c r="G66" s="15">
        <f t="shared" si="23"/>
        <v>406550</v>
      </c>
      <c r="H66" s="15">
        <f t="shared" si="23"/>
        <v>406550</v>
      </c>
      <c r="I66" s="15">
        <f t="shared" si="23"/>
        <v>406550</v>
      </c>
      <c r="J66" s="15">
        <f t="shared" si="23"/>
        <v>406550</v>
      </c>
      <c r="K66" s="15">
        <f t="shared" si="23"/>
        <v>406550</v>
      </c>
      <c r="L66" s="15">
        <f t="shared" si="23"/>
        <v>406550</v>
      </c>
      <c r="M66" s="15">
        <f t="shared" si="23"/>
        <v>406550</v>
      </c>
      <c r="N66" s="15">
        <f t="shared" si="23"/>
        <v>406550</v>
      </c>
      <c r="O66" s="15">
        <f t="shared" si="23"/>
        <v>406550</v>
      </c>
      <c r="P66" s="15">
        <f t="shared" si="23"/>
        <v>456550</v>
      </c>
      <c r="Q66" s="15">
        <f t="shared" si="23"/>
        <v>456550</v>
      </c>
      <c r="R66" s="15">
        <f t="shared" si="23"/>
        <v>456550</v>
      </c>
      <c r="S66" s="15">
        <f t="shared" si="23"/>
        <v>456550</v>
      </c>
      <c r="T66" s="15">
        <f t="shared" si="23"/>
        <v>456550</v>
      </c>
      <c r="U66" s="15">
        <f t="shared" si="23"/>
        <v>456550</v>
      </c>
      <c r="V66" s="15">
        <f t="shared" si="23"/>
        <v>456550</v>
      </c>
      <c r="W66" s="15">
        <f t="shared" si="23"/>
        <v>456550</v>
      </c>
      <c r="X66" s="15">
        <f t="shared" si="23"/>
        <v>456550</v>
      </c>
      <c r="Y66" s="15">
        <f t="shared" si="23"/>
        <v>456550</v>
      </c>
      <c r="Z66" s="15">
        <f t="shared" si="23"/>
        <v>456550</v>
      </c>
      <c r="AA66" s="15">
        <f t="shared" si="23"/>
        <v>456550</v>
      </c>
      <c r="AB66" s="15">
        <f t="shared" si="23"/>
        <v>486550</v>
      </c>
      <c r="AC66" s="15">
        <f t="shared" si="23"/>
        <v>486550</v>
      </c>
      <c r="AD66" s="15">
        <f t="shared" si="23"/>
        <v>486550</v>
      </c>
      <c r="AE66" s="15">
        <f t="shared" si="23"/>
        <v>486550</v>
      </c>
      <c r="AF66" s="15">
        <f t="shared" si="23"/>
        <v>486550</v>
      </c>
      <c r="AG66" s="15">
        <f t="shared" si="23"/>
        <v>486550</v>
      </c>
      <c r="AH66" s="15">
        <f t="shared" si="23"/>
        <v>486550</v>
      </c>
      <c r="AI66" s="15">
        <f t="shared" si="23"/>
        <v>486550</v>
      </c>
      <c r="AJ66" s="15">
        <f t="shared" si="23"/>
        <v>486550</v>
      </c>
      <c r="AK66" s="15">
        <f t="shared" si="23"/>
        <v>486550</v>
      </c>
      <c r="AL66" s="15">
        <f t="shared" si="23"/>
        <v>486550</v>
      </c>
      <c r="AM66" s="15">
        <f t="shared" si="23"/>
        <v>486550</v>
      </c>
      <c r="AN66" s="15">
        <f t="shared" si="23"/>
        <v>496550</v>
      </c>
      <c r="AO66" s="15">
        <f t="shared" si="23"/>
        <v>496550</v>
      </c>
      <c r="AP66" s="15">
        <f t="shared" si="23"/>
        <v>496550</v>
      </c>
      <c r="AQ66" s="15">
        <f t="shared" si="23"/>
        <v>496550</v>
      </c>
      <c r="AR66" s="15">
        <f t="shared" si="23"/>
        <v>496550</v>
      </c>
      <c r="AS66" s="15">
        <f t="shared" si="23"/>
        <v>496550</v>
      </c>
      <c r="AT66" s="15">
        <f t="shared" si="23"/>
        <v>496550</v>
      </c>
      <c r="AU66" s="15">
        <f t="shared" si="23"/>
        <v>496550</v>
      </c>
      <c r="AV66" s="15">
        <f t="shared" si="23"/>
        <v>496550</v>
      </c>
      <c r="AW66" s="15">
        <f t="shared" si="23"/>
        <v>496550</v>
      </c>
      <c r="AX66" s="15">
        <f t="shared" si="23"/>
        <v>496550</v>
      </c>
      <c r="AY66" s="15">
        <f t="shared" si="23"/>
        <v>496550</v>
      </c>
      <c r="AZ66" s="15">
        <f t="shared" si="23"/>
        <v>496550</v>
      </c>
      <c r="BA66" s="15">
        <f t="shared" si="23"/>
        <v>496550</v>
      </c>
      <c r="BB66" s="15">
        <f t="shared" si="23"/>
        <v>496550</v>
      </c>
      <c r="BC66" s="15">
        <f t="shared" si="23"/>
        <v>496550</v>
      </c>
      <c r="BD66" s="15">
        <f t="shared" si="23"/>
        <v>496550</v>
      </c>
      <c r="BE66" s="15">
        <f t="shared" si="23"/>
        <v>496550</v>
      </c>
      <c r="BF66" s="15">
        <f t="shared" si="23"/>
        <v>496550</v>
      </c>
      <c r="BG66" s="15">
        <f t="shared" si="23"/>
        <v>496550</v>
      </c>
      <c r="BH66" s="15">
        <f t="shared" si="23"/>
        <v>496550</v>
      </c>
      <c r="BI66" s="15">
        <f t="shared" si="23"/>
        <v>496550</v>
      </c>
      <c r="BJ66" s="15">
        <f t="shared" si="23"/>
        <v>496550</v>
      </c>
      <c r="BK66" s="15">
        <f t="shared" si="23"/>
        <v>496550</v>
      </c>
    </row>
    <row r="67" spans="1:63" ht="13.8" thickTop="1" x14ac:dyDescent="0.25"/>
    <row r="68" spans="1:63" x14ac:dyDescent="0.25">
      <c r="B68" s="6" t="s">
        <v>1</v>
      </c>
      <c r="C68" s="14"/>
      <c r="D68" s="14">
        <v>-20000</v>
      </c>
      <c r="E68" s="14">
        <v>-20000</v>
      </c>
      <c r="F68" s="14">
        <v>-20000</v>
      </c>
      <c r="G68" s="14">
        <v>-20000</v>
      </c>
      <c r="H68" s="14">
        <v>-20000</v>
      </c>
      <c r="I68" s="14">
        <v>-20000</v>
      </c>
      <c r="J68" s="14">
        <v>-20000</v>
      </c>
      <c r="K68" s="14">
        <v>-20000</v>
      </c>
      <c r="L68" s="14">
        <v>-20000</v>
      </c>
      <c r="M68" s="14">
        <v>-20000</v>
      </c>
      <c r="N68" s="14">
        <v>-20000</v>
      </c>
      <c r="O68" s="14">
        <v>-20000</v>
      </c>
      <c r="P68" s="14">
        <v>-20000</v>
      </c>
      <c r="Q68" s="14">
        <v>-20000</v>
      </c>
      <c r="R68" s="14">
        <v>-20000</v>
      </c>
      <c r="S68" s="14">
        <v>-20000</v>
      </c>
      <c r="T68" s="14">
        <v>-20000</v>
      </c>
      <c r="U68" s="14">
        <v>-20000</v>
      </c>
      <c r="V68" s="14">
        <v>-20000</v>
      </c>
      <c r="W68" s="14">
        <v>-20000</v>
      </c>
      <c r="X68" s="14">
        <v>-20000</v>
      </c>
      <c r="Y68" s="14">
        <v>-20000</v>
      </c>
      <c r="Z68" s="14">
        <v>-20000</v>
      </c>
      <c r="AA68" s="14">
        <v>-20000</v>
      </c>
      <c r="AB68" s="14">
        <v>-20000</v>
      </c>
      <c r="AC68" s="14">
        <v>-20000</v>
      </c>
      <c r="AD68" s="14">
        <v>-20000</v>
      </c>
      <c r="AE68" s="14">
        <v>-20000</v>
      </c>
      <c r="AF68" s="14">
        <v>-20000</v>
      </c>
      <c r="AG68" s="14">
        <v>-20000</v>
      </c>
      <c r="AH68" s="14">
        <v>-20000</v>
      </c>
      <c r="AI68" s="14">
        <v>-20000</v>
      </c>
      <c r="AJ68" s="14">
        <v>-20000</v>
      </c>
      <c r="AK68" s="14">
        <v>-20000</v>
      </c>
      <c r="AL68" s="14">
        <v>-20000</v>
      </c>
      <c r="AM68" s="14">
        <v>-20000</v>
      </c>
      <c r="AN68" s="14">
        <v>-20000</v>
      </c>
      <c r="AO68" s="14">
        <v>-20000</v>
      </c>
      <c r="AP68" s="14">
        <v>-20000</v>
      </c>
      <c r="AQ68" s="14">
        <v>-20000</v>
      </c>
      <c r="AR68" s="14">
        <v>-20000</v>
      </c>
      <c r="AS68" s="14">
        <v>-20000</v>
      </c>
      <c r="AT68" s="14">
        <v>-20000</v>
      </c>
      <c r="AU68" s="14">
        <v>-20000</v>
      </c>
      <c r="AV68" s="14">
        <v>-20000</v>
      </c>
      <c r="AW68" s="14">
        <v>-20000</v>
      </c>
      <c r="AX68" s="14">
        <v>-20000</v>
      </c>
      <c r="AY68" s="14">
        <v>-20000</v>
      </c>
      <c r="AZ68" s="14">
        <v>-20000</v>
      </c>
      <c r="BA68" s="14">
        <v>-20000</v>
      </c>
      <c r="BB68" s="14">
        <v>-20000</v>
      </c>
      <c r="BC68" s="14">
        <v>-20000</v>
      </c>
      <c r="BD68" s="14">
        <v>-20000</v>
      </c>
      <c r="BE68" s="14">
        <v>-20000</v>
      </c>
      <c r="BF68" s="14">
        <v>-20000</v>
      </c>
      <c r="BG68" s="14">
        <v>-20000</v>
      </c>
      <c r="BH68" s="14">
        <v>-20000</v>
      </c>
      <c r="BI68" s="14">
        <v>-20000</v>
      </c>
      <c r="BJ68" s="14">
        <v>-20000</v>
      </c>
      <c r="BK68" s="14">
        <v>-20000</v>
      </c>
    </row>
    <row r="69" spans="1:63" ht="13.8" thickBot="1" x14ac:dyDescent="0.3">
      <c r="B69" s="10" t="s">
        <v>10</v>
      </c>
      <c r="C69" s="15">
        <f t="shared" ref="C69:AH69" si="24">SUM(C66:C68)</f>
        <v>0</v>
      </c>
      <c r="D69" s="15">
        <f t="shared" si="24"/>
        <v>386550</v>
      </c>
      <c r="E69" s="15">
        <f t="shared" si="24"/>
        <v>386550</v>
      </c>
      <c r="F69" s="15">
        <f t="shared" si="24"/>
        <v>386550</v>
      </c>
      <c r="G69" s="15">
        <f t="shared" si="24"/>
        <v>386550</v>
      </c>
      <c r="H69" s="15">
        <f t="shared" si="24"/>
        <v>386550</v>
      </c>
      <c r="I69" s="15">
        <f t="shared" si="24"/>
        <v>386550</v>
      </c>
      <c r="J69" s="15">
        <f t="shared" si="24"/>
        <v>386550</v>
      </c>
      <c r="K69" s="15">
        <f t="shared" si="24"/>
        <v>386550</v>
      </c>
      <c r="L69" s="15">
        <f t="shared" si="24"/>
        <v>386550</v>
      </c>
      <c r="M69" s="15">
        <f t="shared" si="24"/>
        <v>386550</v>
      </c>
      <c r="N69" s="15">
        <f t="shared" si="24"/>
        <v>386550</v>
      </c>
      <c r="O69" s="15">
        <f t="shared" si="24"/>
        <v>386550</v>
      </c>
      <c r="P69" s="15">
        <f t="shared" si="24"/>
        <v>436550</v>
      </c>
      <c r="Q69" s="15">
        <f t="shared" si="24"/>
        <v>436550</v>
      </c>
      <c r="R69" s="15">
        <f t="shared" si="24"/>
        <v>436550</v>
      </c>
      <c r="S69" s="15">
        <f t="shared" si="24"/>
        <v>436550</v>
      </c>
      <c r="T69" s="15">
        <f t="shared" si="24"/>
        <v>436550</v>
      </c>
      <c r="U69" s="15">
        <f t="shared" si="24"/>
        <v>436550</v>
      </c>
      <c r="V69" s="15">
        <f t="shared" si="24"/>
        <v>436550</v>
      </c>
      <c r="W69" s="15">
        <f t="shared" si="24"/>
        <v>436550</v>
      </c>
      <c r="X69" s="15">
        <f t="shared" si="24"/>
        <v>436550</v>
      </c>
      <c r="Y69" s="15">
        <f t="shared" si="24"/>
        <v>436550</v>
      </c>
      <c r="Z69" s="15">
        <f t="shared" si="24"/>
        <v>436550</v>
      </c>
      <c r="AA69" s="15">
        <f t="shared" si="24"/>
        <v>436550</v>
      </c>
      <c r="AB69" s="15">
        <f t="shared" si="24"/>
        <v>466550</v>
      </c>
      <c r="AC69" s="15">
        <f t="shared" si="24"/>
        <v>466550</v>
      </c>
      <c r="AD69" s="15">
        <f t="shared" si="24"/>
        <v>466550</v>
      </c>
      <c r="AE69" s="15">
        <f t="shared" si="24"/>
        <v>466550</v>
      </c>
      <c r="AF69" s="15">
        <f t="shared" si="24"/>
        <v>466550</v>
      </c>
      <c r="AG69" s="15">
        <f t="shared" si="24"/>
        <v>466550</v>
      </c>
      <c r="AH69" s="15">
        <f t="shared" si="24"/>
        <v>466550</v>
      </c>
      <c r="AI69" s="15">
        <f t="shared" ref="AI69:BN69" si="25">SUM(AI66:AI68)</f>
        <v>466550</v>
      </c>
      <c r="AJ69" s="15">
        <f t="shared" si="25"/>
        <v>466550</v>
      </c>
      <c r="AK69" s="15">
        <f t="shared" si="25"/>
        <v>466550</v>
      </c>
      <c r="AL69" s="15">
        <f t="shared" si="25"/>
        <v>466550</v>
      </c>
      <c r="AM69" s="15">
        <f t="shared" si="25"/>
        <v>466550</v>
      </c>
      <c r="AN69" s="15">
        <f t="shared" si="25"/>
        <v>476550</v>
      </c>
      <c r="AO69" s="15">
        <f t="shared" si="25"/>
        <v>476550</v>
      </c>
      <c r="AP69" s="15">
        <f t="shared" si="25"/>
        <v>476550</v>
      </c>
      <c r="AQ69" s="15">
        <f t="shared" si="25"/>
        <v>476550</v>
      </c>
      <c r="AR69" s="15">
        <f t="shared" si="25"/>
        <v>476550</v>
      </c>
      <c r="AS69" s="15">
        <f t="shared" si="25"/>
        <v>476550</v>
      </c>
      <c r="AT69" s="15">
        <f t="shared" si="25"/>
        <v>476550</v>
      </c>
      <c r="AU69" s="15">
        <f t="shared" si="25"/>
        <v>476550</v>
      </c>
      <c r="AV69" s="15">
        <f t="shared" si="25"/>
        <v>476550</v>
      </c>
      <c r="AW69" s="15">
        <f t="shared" si="25"/>
        <v>476550</v>
      </c>
      <c r="AX69" s="15">
        <f t="shared" si="25"/>
        <v>476550</v>
      </c>
      <c r="AY69" s="15">
        <f t="shared" si="25"/>
        <v>476550</v>
      </c>
      <c r="AZ69" s="15">
        <f t="shared" si="25"/>
        <v>476550</v>
      </c>
      <c r="BA69" s="15">
        <f t="shared" si="25"/>
        <v>476550</v>
      </c>
      <c r="BB69" s="15">
        <f t="shared" si="25"/>
        <v>476550</v>
      </c>
      <c r="BC69" s="15">
        <f t="shared" si="25"/>
        <v>476550</v>
      </c>
      <c r="BD69" s="15">
        <f t="shared" si="25"/>
        <v>476550</v>
      </c>
      <c r="BE69" s="15">
        <f t="shared" si="25"/>
        <v>476550</v>
      </c>
      <c r="BF69" s="15">
        <f t="shared" si="25"/>
        <v>476550</v>
      </c>
      <c r="BG69" s="15">
        <f t="shared" si="25"/>
        <v>476550</v>
      </c>
      <c r="BH69" s="15">
        <f t="shared" si="25"/>
        <v>476550</v>
      </c>
      <c r="BI69" s="15">
        <f t="shared" si="25"/>
        <v>476550</v>
      </c>
      <c r="BJ69" s="15">
        <f t="shared" si="25"/>
        <v>476550</v>
      </c>
      <c r="BK69" s="15">
        <f t="shared" si="25"/>
        <v>476550</v>
      </c>
    </row>
    <row r="70" spans="1:63" ht="13.8" thickTop="1" x14ac:dyDescent="0.25"/>
    <row r="71" spans="1:63" x14ac:dyDescent="0.25">
      <c r="B71" s="6" t="s">
        <v>11</v>
      </c>
      <c r="C71" s="17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</row>
    <row r="72" spans="1:63" ht="13.8" thickBot="1" x14ac:dyDescent="0.3">
      <c r="B72" s="10" t="s">
        <v>12</v>
      </c>
      <c r="C72" s="16">
        <f>C69+C71</f>
        <v>0</v>
      </c>
      <c r="D72" s="16">
        <f t="shared" ref="D72:BK72" si="26">D69+D71</f>
        <v>386550</v>
      </c>
      <c r="E72" s="16">
        <f t="shared" si="26"/>
        <v>386550</v>
      </c>
      <c r="F72" s="16">
        <f t="shared" si="26"/>
        <v>386550</v>
      </c>
      <c r="G72" s="16">
        <f t="shared" si="26"/>
        <v>386550</v>
      </c>
      <c r="H72" s="16">
        <f t="shared" si="26"/>
        <v>386550</v>
      </c>
      <c r="I72" s="16">
        <f t="shared" si="26"/>
        <v>386550</v>
      </c>
      <c r="J72" s="16">
        <f t="shared" si="26"/>
        <v>386550</v>
      </c>
      <c r="K72" s="16">
        <f t="shared" si="26"/>
        <v>386550</v>
      </c>
      <c r="L72" s="16">
        <f t="shared" si="26"/>
        <v>386550</v>
      </c>
      <c r="M72" s="16">
        <f t="shared" si="26"/>
        <v>386550</v>
      </c>
      <c r="N72" s="16">
        <f t="shared" si="26"/>
        <v>386550</v>
      </c>
      <c r="O72" s="16">
        <f t="shared" si="26"/>
        <v>386550</v>
      </c>
      <c r="P72" s="16">
        <f t="shared" si="26"/>
        <v>436550</v>
      </c>
      <c r="Q72" s="16">
        <f t="shared" si="26"/>
        <v>436550</v>
      </c>
      <c r="R72" s="16">
        <f t="shared" si="26"/>
        <v>436550</v>
      </c>
      <c r="S72" s="16">
        <f t="shared" si="26"/>
        <v>436550</v>
      </c>
      <c r="T72" s="16">
        <f t="shared" si="26"/>
        <v>436550</v>
      </c>
      <c r="U72" s="16">
        <f t="shared" si="26"/>
        <v>436550</v>
      </c>
      <c r="V72" s="16">
        <f t="shared" si="26"/>
        <v>436550</v>
      </c>
      <c r="W72" s="16">
        <f t="shared" si="26"/>
        <v>436550</v>
      </c>
      <c r="X72" s="16">
        <f t="shared" si="26"/>
        <v>436550</v>
      </c>
      <c r="Y72" s="16">
        <f t="shared" si="26"/>
        <v>436550</v>
      </c>
      <c r="Z72" s="16">
        <f t="shared" si="26"/>
        <v>436550</v>
      </c>
      <c r="AA72" s="16">
        <f t="shared" si="26"/>
        <v>436550</v>
      </c>
      <c r="AB72" s="16">
        <f t="shared" si="26"/>
        <v>466550</v>
      </c>
      <c r="AC72" s="16">
        <f t="shared" si="26"/>
        <v>466550</v>
      </c>
      <c r="AD72" s="16">
        <f t="shared" si="26"/>
        <v>466550</v>
      </c>
      <c r="AE72" s="16">
        <f t="shared" si="26"/>
        <v>466550</v>
      </c>
      <c r="AF72" s="16">
        <f t="shared" si="26"/>
        <v>466550</v>
      </c>
      <c r="AG72" s="16">
        <f t="shared" si="26"/>
        <v>466550</v>
      </c>
      <c r="AH72" s="16">
        <f t="shared" si="26"/>
        <v>466550</v>
      </c>
      <c r="AI72" s="16">
        <f t="shared" si="26"/>
        <v>466550</v>
      </c>
      <c r="AJ72" s="16">
        <f t="shared" si="26"/>
        <v>466550</v>
      </c>
      <c r="AK72" s="16">
        <f t="shared" si="26"/>
        <v>466550</v>
      </c>
      <c r="AL72" s="16">
        <f t="shared" si="26"/>
        <v>466550</v>
      </c>
      <c r="AM72" s="16">
        <f t="shared" si="26"/>
        <v>466550</v>
      </c>
      <c r="AN72" s="16">
        <f t="shared" si="26"/>
        <v>476550</v>
      </c>
      <c r="AO72" s="16">
        <f t="shared" si="26"/>
        <v>476550</v>
      </c>
      <c r="AP72" s="16">
        <f t="shared" si="26"/>
        <v>476550</v>
      </c>
      <c r="AQ72" s="16">
        <f t="shared" si="26"/>
        <v>476550</v>
      </c>
      <c r="AR72" s="16">
        <f t="shared" si="26"/>
        <v>476550</v>
      </c>
      <c r="AS72" s="16">
        <f t="shared" si="26"/>
        <v>476550</v>
      </c>
      <c r="AT72" s="16">
        <f t="shared" si="26"/>
        <v>476550</v>
      </c>
      <c r="AU72" s="16">
        <f t="shared" si="26"/>
        <v>476550</v>
      </c>
      <c r="AV72" s="16">
        <f t="shared" si="26"/>
        <v>476550</v>
      </c>
      <c r="AW72" s="16">
        <f t="shared" si="26"/>
        <v>476550</v>
      </c>
      <c r="AX72" s="16">
        <f t="shared" si="26"/>
        <v>476550</v>
      </c>
      <c r="AY72" s="16">
        <f t="shared" si="26"/>
        <v>476550</v>
      </c>
      <c r="AZ72" s="16">
        <f t="shared" si="26"/>
        <v>476550</v>
      </c>
      <c r="BA72" s="16">
        <f t="shared" si="26"/>
        <v>476550</v>
      </c>
      <c r="BB72" s="16">
        <f t="shared" si="26"/>
        <v>476550</v>
      </c>
      <c r="BC72" s="16">
        <f t="shared" si="26"/>
        <v>476550</v>
      </c>
      <c r="BD72" s="16">
        <f t="shared" si="26"/>
        <v>476550</v>
      </c>
      <c r="BE72" s="16">
        <f t="shared" si="26"/>
        <v>476550</v>
      </c>
      <c r="BF72" s="16">
        <f t="shared" si="26"/>
        <v>476550</v>
      </c>
      <c r="BG72" s="16">
        <f t="shared" si="26"/>
        <v>476550</v>
      </c>
      <c r="BH72" s="16">
        <f t="shared" si="26"/>
        <v>476550</v>
      </c>
      <c r="BI72" s="16">
        <f t="shared" si="26"/>
        <v>476550</v>
      </c>
      <c r="BJ72" s="16">
        <f t="shared" si="26"/>
        <v>476550</v>
      </c>
      <c r="BK72" s="16">
        <f t="shared" si="26"/>
        <v>476550</v>
      </c>
    </row>
    <row r="73" spans="1:63" ht="13.8" thickTop="1" x14ac:dyDescent="0.25">
      <c r="B73" s="4"/>
    </row>
    <row r="74" spans="1:63" x14ac:dyDescent="0.25">
      <c r="B74" s="6" t="s">
        <v>33</v>
      </c>
      <c r="C74" s="2">
        <v>0</v>
      </c>
      <c r="D74" s="2">
        <v>1</v>
      </c>
      <c r="E74" s="2">
        <v>2</v>
      </c>
      <c r="F74" s="2">
        <v>3</v>
      </c>
      <c r="G74" s="2">
        <v>4</v>
      </c>
      <c r="H74" s="2">
        <v>5</v>
      </c>
      <c r="I74" s="2">
        <v>6</v>
      </c>
      <c r="J74" s="2">
        <v>7</v>
      </c>
      <c r="K74" s="2">
        <v>8</v>
      </c>
      <c r="L74" s="2">
        <v>9</v>
      </c>
      <c r="M74" s="2">
        <v>10</v>
      </c>
      <c r="N74" s="2">
        <v>11</v>
      </c>
      <c r="O74" s="2">
        <v>12</v>
      </c>
      <c r="P74" s="2">
        <v>13</v>
      </c>
      <c r="Q74" s="2">
        <v>14</v>
      </c>
      <c r="R74" s="2">
        <v>15</v>
      </c>
      <c r="S74" s="2">
        <v>16</v>
      </c>
      <c r="T74" s="2">
        <v>17</v>
      </c>
      <c r="U74" s="2">
        <v>18</v>
      </c>
      <c r="V74" s="2">
        <v>19</v>
      </c>
      <c r="W74" s="2">
        <v>20</v>
      </c>
      <c r="X74" s="2">
        <v>21</v>
      </c>
      <c r="Y74" s="2">
        <v>22</v>
      </c>
      <c r="Z74" s="2">
        <v>23</v>
      </c>
      <c r="AA74" s="2">
        <v>24</v>
      </c>
      <c r="AB74" s="2">
        <v>25</v>
      </c>
      <c r="AC74" s="2">
        <v>26</v>
      </c>
      <c r="AD74" s="2">
        <v>27</v>
      </c>
      <c r="AE74" s="2">
        <v>28</v>
      </c>
      <c r="AF74" s="2">
        <v>29</v>
      </c>
      <c r="AG74" s="2">
        <v>30</v>
      </c>
      <c r="AH74" s="2">
        <v>31</v>
      </c>
      <c r="AI74" s="2">
        <v>32</v>
      </c>
      <c r="AJ74" s="2">
        <v>33</v>
      </c>
      <c r="AK74" s="2">
        <v>34</v>
      </c>
      <c r="AL74" s="2">
        <v>35</v>
      </c>
      <c r="AM74" s="2">
        <v>36</v>
      </c>
      <c r="AN74" s="2">
        <v>37</v>
      </c>
      <c r="AO74" s="2">
        <v>38</v>
      </c>
      <c r="AP74" s="2">
        <v>39</v>
      </c>
      <c r="AQ74" s="2">
        <v>40</v>
      </c>
      <c r="AR74" s="2">
        <v>41</v>
      </c>
      <c r="AS74" s="2">
        <v>42</v>
      </c>
      <c r="AT74" s="2">
        <v>43</v>
      </c>
      <c r="AU74" s="2">
        <v>44</v>
      </c>
      <c r="AV74" s="2">
        <v>45</v>
      </c>
      <c r="AW74" s="2">
        <v>46</v>
      </c>
      <c r="AX74" s="2">
        <v>47</v>
      </c>
      <c r="AY74" s="2">
        <v>48</v>
      </c>
      <c r="AZ74" s="2">
        <v>49</v>
      </c>
      <c r="BA74" s="2">
        <v>50</v>
      </c>
      <c r="BB74" s="2">
        <v>51</v>
      </c>
      <c r="BC74" s="2">
        <v>52</v>
      </c>
      <c r="BD74" s="2">
        <v>53</v>
      </c>
      <c r="BE74" s="2">
        <v>54</v>
      </c>
      <c r="BF74" s="2">
        <v>55</v>
      </c>
      <c r="BG74" s="2">
        <v>56</v>
      </c>
      <c r="BH74" s="2">
        <v>57</v>
      </c>
      <c r="BI74" s="2">
        <v>58</v>
      </c>
      <c r="BJ74" s="2">
        <v>59</v>
      </c>
      <c r="BK74" s="2">
        <v>60</v>
      </c>
    </row>
    <row r="75" spans="1:63" x14ac:dyDescent="0.25">
      <c r="B75" s="4"/>
    </row>
    <row r="76" spans="1:63" x14ac:dyDescent="0.25">
      <c r="B76" s="6" t="s">
        <v>13</v>
      </c>
      <c r="C76" s="2">
        <v>1</v>
      </c>
      <c r="D76" s="18">
        <f>1/(1+$C$51)^D74</f>
        <v>0.99134103868645573</v>
      </c>
      <c r="E76" s="18">
        <f t="shared" ref="E76:BK76" si="27">1/(1+$C$51)^E74</f>
        <v>0.98275705498394106</v>
      </c>
      <c r="F76" s="18">
        <f t="shared" si="27"/>
        <v>0.97424739966422236</v>
      </c>
      <c r="G76" s="18">
        <f t="shared" si="27"/>
        <v>0.96581142912070883</v>
      </c>
      <c r="H76" s="18">
        <f>1/(1+$C$51)^H74</f>
        <v>0.95744850531977377</v>
      </c>
      <c r="I76" s="18">
        <f t="shared" si="27"/>
        <v>0.94915799575249904</v>
      </c>
      <c r="J76" s="18">
        <f t="shared" si="27"/>
        <v>0.94093927338683692</v>
      </c>
      <c r="K76" s="18">
        <f t="shared" si="27"/>
        <v>0.93279171662018612</v>
      </c>
      <c r="L76" s="18">
        <f t="shared" si="27"/>
        <v>0.92471470923237731</v>
      </c>
      <c r="M76" s="18">
        <f t="shared" si="27"/>
        <v>0.91670764033906882</v>
      </c>
      <c r="N76" s="18">
        <f t="shared" si="27"/>
        <v>0.90876990434554239</v>
      </c>
      <c r="O76" s="18">
        <f t="shared" si="27"/>
        <v>0.90090090090090114</v>
      </c>
      <c r="P76" s="18">
        <f t="shared" si="27"/>
        <v>0.89310003485266309</v>
      </c>
      <c r="Q76" s="18">
        <f t="shared" si="27"/>
        <v>0.88536671620174889</v>
      </c>
      <c r="R76" s="18">
        <f>1/(1+$C$51)^R74</f>
        <v>0.87770036005785812</v>
      </c>
      <c r="S76" s="18">
        <f t="shared" si="27"/>
        <v>0.87010038659523348</v>
      </c>
      <c r="T76" s="18">
        <f t="shared" si="27"/>
        <v>0.86256622100880553</v>
      </c>
      <c r="U76" s="18">
        <f t="shared" si="27"/>
        <v>0.85509729347072017</v>
      </c>
      <c r="V76" s="18">
        <f t="shared" si="27"/>
        <v>0.84769303908724081</v>
      </c>
      <c r="W76" s="18">
        <f t="shared" si="27"/>
        <v>0.84035289785602385</v>
      </c>
      <c r="X76" s="18">
        <f t="shared" si="27"/>
        <v>0.83307631462376364</v>
      </c>
      <c r="Y76" s="18">
        <f t="shared" si="27"/>
        <v>0.82586273904420648</v>
      </c>
      <c r="Z76" s="18">
        <f t="shared" si="27"/>
        <v>0.81871162553652488</v>
      </c>
      <c r="AA76" s="18">
        <f t="shared" si="27"/>
        <v>0.81162243324405547</v>
      </c>
      <c r="AB76" s="18">
        <f t="shared" si="27"/>
        <v>0.80459462599339049</v>
      </c>
      <c r="AC76" s="18">
        <f t="shared" si="27"/>
        <v>0.79762767225382802</v>
      </c>
      <c r="AD76" s="18">
        <f t="shared" si="27"/>
        <v>0.79072104509716978</v>
      </c>
      <c r="AE76" s="18">
        <f t="shared" si="27"/>
        <v>0.78387422215786828</v>
      </c>
      <c r="AF76" s="18">
        <f t="shared" si="27"/>
        <v>0.77708668559351868</v>
      </c>
      <c r="AG76" s="18">
        <f t="shared" si="27"/>
        <v>0.77035792204569409</v>
      </c>
      <c r="AH76" s="18">
        <f t="shared" si="27"/>
        <v>0.76368742260111799</v>
      </c>
      <c r="AI76" s="18">
        <f t="shared" si="27"/>
        <v>0.7570746827531748</v>
      </c>
      <c r="AJ76" s="18">
        <f t="shared" si="27"/>
        <v>0.75051920236375125</v>
      </c>
      <c r="AK76" s="18">
        <f t="shared" si="27"/>
        <v>0.74402048562541145</v>
      </c>
      <c r="AL76" s="18">
        <f t="shared" si="27"/>
        <v>0.73757804102389657</v>
      </c>
      <c r="AM76" s="18">
        <f t="shared" si="27"/>
        <v>0.73119138130095107</v>
      </c>
      <c r="AN76" s="18">
        <f t="shared" si="27"/>
        <v>0.72486002341746913</v>
      </c>
      <c r="AO76" s="18">
        <f t="shared" si="27"/>
        <v>0.71858348851696252</v>
      </c>
      <c r="AP76" s="18">
        <f t="shared" si="27"/>
        <v>0.71236130188934232</v>
      </c>
      <c r="AQ76" s="18">
        <f>1/(1+$C$51)^AQ74</f>
        <v>0.70619299293501669</v>
      </c>
      <c r="AR76" s="18">
        <f t="shared" si="27"/>
        <v>0.70007809512929631</v>
      </c>
      <c r="AS76" s="18">
        <f t="shared" si="27"/>
        <v>0.69401614598711203</v>
      </c>
      <c r="AT76" s="18">
        <f t="shared" si="27"/>
        <v>0.68800668702803458</v>
      </c>
      <c r="AU76" s="18">
        <f t="shared" si="27"/>
        <v>0.68204926374159913</v>
      </c>
      <c r="AV76" s="18">
        <f t="shared" si="27"/>
        <v>0.67614342555292928</v>
      </c>
      <c r="AW76" s="18">
        <f t="shared" si="27"/>
        <v>0.67028872578865917</v>
      </c>
      <c r="AX76" s="18">
        <f t="shared" si="27"/>
        <v>0.6644847216431502</v>
      </c>
      <c r="AY76" s="18">
        <f t="shared" si="27"/>
        <v>0.65873097414500115</v>
      </c>
      <c r="AZ76" s="18">
        <f t="shared" si="27"/>
        <v>0.65302704812384627</v>
      </c>
      <c r="BA76" s="18">
        <f t="shared" si="27"/>
        <v>0.64737251217744385</v>
      </c>
      <c r="BB76" s="18">
        <f t="shared" si="27"/>
        <v>0.64176693863904744</v>
      </c>
      <c r="BC76" s="18">
        <f t="shared" si="27"/>
        <v>0.63620990354506035</v>
      </c>
      <c r="BD76" s="18">
        <f t="shared" si="27"/>
        <v>0.63070098660296992</v>
      </c>
      <c r="BE76" s="18">
        <f t="shared" si="27"/>
        <v>0.62523977115956064</v>
      </c>
      <c r="BF76" s="18">
        <f t="shared" si="27"/>
        <v>0.61982584416940067</v>
      </c>
      <c r="BG76" s="18">
        <f t="shared" si="27"/>
        <v>0.6144587961636031</v>
      </c>
      <c r="BH76" s="18">
        <f t="shared" si="27"/>
        <v>0.60913822121885541</v>
      </c>
      <c r="BI76" s="18">
        <f t="shared" si="27"/>
        <v>0.60386371692672014</v>
      </c>
      <c r="BJ76" s="18">
        <f t="shared" si="27"/>
        <v>0.59863488436319867</v>
      </c>
      <c r="BK76" s="18">
        <f t="shared" si="27"/>
        <v>0.59345132805855982</v>
      </c>
    </row>
    <row r="77" spans="1:63" x14ac:dyDescent="0.25">
      <c r="B77" s="19" t="s">
        <v>17</v>
      </c>
      <c r="C77" s="17">
        <f>C72*C76</f>
        <v>0</v>
      </c>
      <c r="D77" s="17">
        <f>D72*D76</f>
        <v>383202.87850424944</v>
      </c>
      <c r="E77" s="17">
        <f t="shared" ref="E77:BK77" si="28">E72*E76</f>
        <v>379884.73960404244</v>
      </c>
      <c r="F77" s="17">
        <f t="shared" si="28"/>
        <v>376595.33234020515</v>
      </c>
      <c r="G77" s="17">
        <f t="shared" si="28"/>
        <v>373334.40792660997</v>
      </c>
      <c r="H77" s="17">
        <f t="shared" si="28"/>
        <v>370101.71973135858</v>
      </c>
      <c r="I77" s="17">
        <f t="shared" si="28"/>
        <v>366897.02325812849</v>
      </c>
      <c r="J77" s="17">
        <f t="shared" si="28"/>
        <v>363720.07612768182</v>
      </c>
      <c r="K77" s="17">
        <f t="shared" si="28"/>
        <v>360570.63805953297</v>
      </c>
      <c r="L77" s="17">
        <f t="shared" si="28"/>
        <v>357448.47085377545</v>
      </c>
      <c r="M77" s="17">
        <f t="shared" si="28"/>
        <v>354353.33837306703</v>
      </c>
      <c r="N77" s="17">
        <f t="shared" si="28"/>
        <v>351285.00652476941</v>
      </c>
      <c r="O77" s="17">
        <f t="shared" si="28"/>
        <v>348243.24324324331</v>
      </c>
      <c r="P77" s="17">
        <f t="shared" si="28"/>
        <v>389882.82021493005</v>
      </c>
      <c r="Q77" s="17">
        <f t="shared" si="28"/>
        <v>386506.83995787345</v>
      </c>
      <c r="R77" s="17">
        <f t="shared" si="28"/>
        <v>383160.09218325798</v>
      </c>
      <c r="S77" s="17">
        <f t="shared" si="28"/>
        <v>379842.32376814919</v>
      </c>
      <c r="T77" s="17">
        <f t="shared" si="28"/>
        <v>376553.28378139407</v>
      </c>
      <c r="U77" s="17">
        <f t="shared" si="28"/>
        <v>373292.72346464288</v>
      </c>
      <c r="V77" s="17">
        <f t="shared" si="28"/>
        <v>370060.39621353499</v>
      </c>
      <c r="W77" s="17">
        <f t="shared" si="28"/>
        <v>366856.05755904719</v>
      </c>
      <c r="X77" s="17">
        <f t="shared" si="28"/>
        <v>363679.46514900401</v>
      </c>
      <c r="Y77" s="17">
        <f t="shared" si="28"/>
        <v>360530.37872974837</v>
      </c>
      <c r="Z77" s="17">
        <f t="shared" si="28"/>
        <v>357408.56012796995</v>
      </c>
      <c r="AA77" s="17">
        <f t="shared" si="28"/>
        <v>354313.77323269245</v>
      </c>
      <c r="AB77" s="17">
        <f t="shared" si="28"/>
        <v>375383.62275721633</v>
      </c>
      <c r="AC77" s="17">
        <f t="shared" si="28"/>
        <v>372133.19049002347</v>
      </c>
      <c r="AD77" s="17">
        <f t="shared" si="28"/>
        <v>368910.90359008458</v>
      </c>
      <c r="AE77" s="17">
        <f t="shared" si="28"/>
        <v>365716.51834775344</v>
      </c>
      <c r="AF77" s="17">
        <f t="shared" si="28"/>
        <v>362549.79316365614</v>
      </c>
      <c r="AG77" s="17">
        <f t="shared" si="28"/>
        <v>359410.4885304186</v>
      </c>
      <c r="AH77" s="17">
        <f t="shared" si="28"/>
        <v>356298.36701455159</v>
      </c>
      <c r="AI77" s="17">
        <f t="shared" si="28"/>
        <v>353213.1932384937</v>
      </c>
      <c r="AJ77" s="17">
        <f t="shared" si="28"/>
        <v>350154.73386280815</v>
      </c>
      <c r="AK77" s="17">
        <f t="shared" si="28"/>
        <v>347122.75756853569</v>
      </c>
      <c r="AL77" s="17">
        <f t="shared" si="28"/>
        <v>344117.03503969894</v>
      </c>
      <c r="AM77" s="17">
        <f t="shared" si="28"/>
        <v>341137.33894595871</v>
      </c>
      <c r="AN77" s="17">
        <f t="shared" si="28"/>
        <v>345432.04415959492</v>
      </c>
      <c r="AO77" s="17">
        <f t="shared" si="28"/>
        <v>342440.96145275846</v>
      </c>
      <c r="AP77" s="17">
        <f t="shared" si="28"/>
        <v>339475.77841536608</v>
      </c>
      <c r="AQ77" s="17">
        <f t="shared" si="28"/>
        <v>336536.27078318223</v>
      </c>
      <c r="AR77" s="17">
        <f t="shared" si="28"/>
        <v>333622.21623386617</v>
      </c>
      <c r="AS77" s="17">
        <f t="shared" si="28"/>
        <v>330733.39437015826</v>
      </c>
      <c r="AT77" s="17">
        <f t="shared" si="28"/>
        <v>327869.5867032099</v>
      </c>
      <c r="AU77" s="17">
        <f t="shared" si="28"/>
        <v>325030.57663605909</v>
      </c>
      <c r="AV77" s="17">
        <f t="shared" si="28"/>
        <v>322216.14944724843</v>
      </c>
      <c r="AW77" s="17">
        <f t="shared" si="28"/>
        <v>319426.09227458551</v>
      </c>
      <c r="AX77" s="17">
        <f t="shared" si="28"/>
        <v>316660.1940990432</v>
      </c>
      <c r="AY77" s="17">
        <f t="shared" si="28"/>
        <v>313918.24572880031</v>
      </c>
      <c r="AZ77" s="17">
        <f t="shared" si="28"/>
        <v>311200.03978341894</v>
      </c>
      <c r="BA77" s="17">
        <f t="shared" si="28"/>
        <v>308505.37067816086</v>
      </c>
      <c r="BB77" s="17">
        <f t="shared" si="28"/>
        <v>305834.03460843803</v>
      </c>
      <c r="BC77" s="17">
        <f t="shared" si="28"/>
        <v>303185.82953439851</v>
      </c>
      <c r="BD77" s="17">
        <f t="shared" si="28"/>
        <v>300560.55516564532</v>
      </c>
      <c r="BE77" s="17">
        <f t="shared" si="28"/>
        <v>297958.01294608862</v>
      </c>
      <c r="BF77" s="17">
        <f t="shared" si="28"/>
        <v>295378.00603892788</v>
      </c>
      <c r="BG77" s="17">
        <f t="shared" si="28"/>
        <v>292820.33931176504</v>
      </c>
      <c r="BH77" s="17">
        <f t="shared" si="28"/>
        <v>290284.81932184554</v>
      </c>
      <c r="BI77" s="17">
        <f t="shared" si="28"/>
        <v>287771.2543014285</v>
      </c>
      <c r="BJ77" s="17">
        <f t="shared" si="28"/>
        <v>285279.45414328232</v>
      </c>
      <c r="BK77" s="17">
        <f t="shared" si="28"/>
        <v>282809.23038630671</v>
      </c>
    </row>
    <row r="78" spans="1:63" x14ac:dyDescent="0.25">
      <c r="B78" s="4"/>
    </row>
    <row r="79" spans="1:63" x14ac:dyDescent="0.25">
      <c r="B79" s="36" t="s">
        <v>18</v>
      </c>
      <c r="C79" s="37">
        <f>SUM(C77:BK77)</f>
        <v>20658819.988001686</v>
      </c>
    </row>
    <row r="80" spans="1:63" x14ac:dyDescent="0.25">
      <c r="A80" s="8"/>
      <c r="B80" s="22"/>
      <c r="C80" s="23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</row>
    <row r="81" spans="1:65" ht="13.8" customHeight="1" x14ac:dyDescent="0.25">
      <c r="A81" s="8"/>
      <c r="B81" s="22" t="s">
        <v>18</v>
      </c>
      <c r="C81" s="23">
        <f>SUM(D$77:$BK77)</f>
        <v>20658819.988001686</v>
      </c>
      <c r="D81" s="23">
        <f>SUM(E$77:$BK77)</f>
        <v>20275617.109497435</v>
      </c>
      <c r="E81" s="23">
        <f>SUM(F$77:$BK77)</f>
        <v>19895732.369893391</v>
      </c>
      <c r="F81" s="23">
        <f>SUM(G$77:$BK77)</f>
        <v>19519137.03755318</v>
      </c>
      <c r="G81" s="23">
        <f>SUM(H$77:$BK77)</f>
        <v>19145802.629626572</v>
      </c>
      <c r="H81" s="23">
        <f>SUM(I$77:$BK77)</f>
        <v>18775700.909895211</v>
      </c>
      <c r="I81" s="23">
        <f>SUM(J$77:$BK77)</f>
        <v>18408803.886637084</v>
      </c>
      <c r="J81" s="23">
        <f>SUM(K$77:$BK77)</f>
        <v>18045083.810509406</v>
      </c>
      <c r="K81" s="23">
        <f>SUM(L$77:$BK77)</f>
        <v>17684513.172449876</v>
      </c>
      <c r="L81" s="23">
        <f>SUM(M$77:$BK77)</f>
        <v>17327064.7015961</v>
      </c>
      <c r="M81" s="23">
        <f>SUM(N$77:$BK77)</f>
        <v>16972711.363223035</v>
      </c>
      <c r="N81" s="23">
        <f>SUM(O$77:$BK77)</f>
        <v>16621426.356698265</v>
      </c>
      <c r="O81" s="23">
        <f>SUM(P$77:$BK77)</f>
        <v>16273183.113455022</v>
      </c>
      <c r="P81" s="23">
        <f>SUM(Q$77:$BK77)</f>
        <v>15883300.293240091</v>
      </c>
      <c r="Q81" s="23">
        <f>SUM(R$77:$BK77)</f>
        <v>15496793.45328222</v>
      </c>
      <c r="R81" s="23">
        <f>SUM(S$77:$BK77)</f>
        <v>15113633.361098962</v>
      </c>
      <c r="S81" s="23">
        <f>SUM(T$77:$BK77)</f>
        <v>14733791.037330812</v>
      </c>
      <c r="T81" s="23">
        <f>SUM(U$77:$BK77)</f>
        <v>14357237.753549417</v>
      </c>
      <c r="U81" s="23">
        <f>SUM(V$77:$BK77)</f>
        <v>13983945.030084774</v>
      </c>
      <c r="V81" s="23">
        <f>SUM(W$77:$BK77)</f>
        <v>13613884.633871239</v>
      </c>
      <c r="W81" s="23">
        <f>SUM(X$77:$BK77)</f>
        <v>13247028.576312192</v>
      </c>
      <c r="X81" s="23">
        <f>SUM(Y$77:$BK77)</f>
        <v>12883349.111163188</v>
      </c>
      <c r="Y81" s="23">
        <f>SUM(Z$77:$BK77)</f>
        <v>12522818.73243344</v>
      </c>
      <c r="Z81" s="23">
        <f>SUM(AA$77:$BK77)</f>
        <v>12165410.17230547</v>
      </c>
      <c r="AA81" s="23">
        <f>SUM(AB$77:$BK77)</f>
        <v>11811096.399072777</v>
      </c>
      <c r="AB81" s="23">
        <f>SUM(AC$77:$BK77)</f>
        <v>11435712.776315562</v>
      </c>
      <c r="AC81" s="23">
        <f>SUM(AD$77:$BK77)</f>
        <v>11063579.58582554</v>
      </c>
      <c r="AD81" s="23">
        <f>SUM(AE$77:$BK77)</f>
        <v>10694668.682235455</v>
      </c>
      <c r="AE81" s="23">
        <f>SUM(AF$77:$BK77)</f>
        <v>10328952.163887702</v>
      </c>
      <c r="AF81" s="23">
        <f>SUM(AG$77:$BK77)</f>
        <v>9966402.3707240466</v>
      </c>
      <c r="AG81" s="23">
        <f>SUM(AH$77:$BK77)</f>
        <v>9606991.8821936268</v>
      </c>
      <c r="AH81" s="23">
        <f>SUM(AI$77:$BK77)</f>
        <v>9250693.5151790753</v>
      </c>
      <c r="AI81" s="23">
        <f>SUM(AJ$77:$BK77)</f>
        <v>8897480.3219405822</v>
      </c>
      <c r="AJ81" s="23">
        <f>SUM(AK$77:$BK77)</f>
        <v>8547325.5880777724</v>
      </c>
      <c r="AK81" s="23">
        <f>SUM(AL$77:$BK77)</f>
        <v>8200202.8305092361</v>
      </c>
      <c r="AL81" s="23">
        <f>SUM(AM$77:$BK77)</f>
        <v>7856085.7954695374</v>
      </c>
      <c r="AM81" s="23">
        <f>SUM(AN$77:$BK77)</f>
        <v>7514948.4565235786</v>
      </c>
      <c r="AN81" s="23">
        <f>SUM(AO$77:$BK77)</f>
        <v>7169516.4123639837</v>
      </c>
      <c r="AO81" s="23">
        <f>SUM(AP$77:$BK77)</f>
        <v>6827075.4509112258</v>
      </c>
      <c r="AP81" s="23">
        <f>SUM(AQ$77:$BK77)</f>
        <v>6487599.6724958587</v>
      </c>
      <c r="AQ81" s="23">
        <f>SUM(AR$77:$BK77)</f>
        <v>6151063.4017126765</v>
      </c>
      <c r="AR81" s="23">
        <f>SUM(AS$77:$BK77)</f>
        <v>5817441.1854788102</v>
      </c>
      <c r="AS81" s="23">
        <f>SUM(AT$77:$BK77)</f>
        <v>5486707.7911086529</v>
      </c>
      <c r="AT81" s="23">
        <f>SUM(AU$77:$BK77)</f>
        <v>5158838.2044054428</v>
      </c>
      <c r="AU81" s="23">
        <f>SUM(AV$77:$BK77)</f>
        <v>4833807.6277693836</v>
      </c>
      <c r="AV81" s="23">
        <f>SUM(AW$77:$BK77)</f>
        <v>4511591.4783221353</v>
      </c>
      <c r="AW81" s="23">
        <f>SUM(AX$77:$BK77)</f>
        <v>4192165.3860475495</v>
      </c>
      <c r="AX81" s="23">
        <f>SUM(AY$77:$BK77)</f>
        <v>3875505.1919485065</v>
      </c>
      <c r="AY81" s="23">
        <f>SUM(AZ$77:$BK77)</f>
        <v>3561586.946219706</v>
      </c>
      <c r="AZ81" s="23">
        <f>SUM(BA$77:$BK77)</f>
        <v>3250386.9064362873</v>
      </c>
      <c r="BA81" s="23">
        <f>SUM(BB$77:$BK77)</f>
        <v>2941881.5357581265</v>
      </c>
      <c r="BB81" s="23">
        <f>SUM(BC$77:$BK77)</f>
        <v>2636047.5011496884</v>
      </c>
      <c r="BC81" s="23">
        <f>SUM(BD$77:$BK77)</f>
        <v>2332861.67161529</v>
      </c>
      <c r="BD81" s="23">
        <f>SUM(BE$77:$BK77)</f>
        <v>2032301.1164496446</v>
      </c>
      <c r="BE81" s="23">
        <f>SUM(BF$77:$BK77)</f>
        <v>1734343.103503556</v>
      </c>
      <c r="BF81" s="23">
        <f>SUM(BG$77:$BK77)</f>
        <v>1438965.0974646281</v>
      </c>
      <c r="BG81" s="23">
        <f>SUM(BH$77:$BK77)</f>
        <v>1146144.758152863</v>
      </c>
      <c r="BH81" s="23">
        <f>SUM(BI$77:$BK77)</f>
        <v>855859.93883101759</v>
      </c>
      <c r="BI81" s="23">
        <f>SUM(BJ$77:$BK77)</f>
        <v>568088.68452958902</v>
      </c>
      <c r="BJ81" s="23">
        <f>SUM(BK$77:$BK77)</f>
        <v>282809.23038630671</v>
      </c>
      <c r="BK81" s="23">
        <f>SUM($BK$77:BL77)</f>
        <v>282809.23038630671</v>
      </c>
    </row>
    <row r="82" spans="1:65" x14ac:dyDescent="0.25">
      <c r="B82" s="4"/>
    </row>
    <row r="83" spans="1:65" x14ac:dyDescent="0.25">
      <c r="B83" s="4"/>
    </row>
    <row r="84" spans="1:65" x14ac:dyDescent="0.25">
      <c r="B84" s="20" t="s">
        <v>19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</row>
    <row r="85" spans="1:65" x14ac:dyDescent="0.25">
      <c r="B85" s="20" t="s">
        <v>20</v>
      </c>
      <c r="C85" s="5">
        <f>C38</f>
        <v>2400000</v>
      </c>
      <c r="D85" s="5">
        <f t="shared" ref="D85:BK85" si="29">D38</f>
        <v>2360000</v>
      </c>
      <c r="E85" s="5">
        <f t="shared" si="29"/>
        <v>2320000</v>
      </c>
      <c r="F85" s="5">
        <f t="shared" si="29"/>
        <v>2280000</v>
      </c>
      <c r="G85" s="5">
        <f t="shared" si="29"/>
        <v>2240000</v>
      </c>
      <c r="H85" s="5">
        <f t="shared" si="29"/>
        <v>2200000</v>
      </c>
      <c r="I85" s="5">
        <f t="shared" si="29"/>
        <v>2160000</v>
      </c>
      <c r="J85" s="5">
        <f t="shared" si="29"/>
        <v>2120000</v>
      </c>
      <c r="K85" s="5">
        <f t="shared" si="29"/>
        <v>2080000</v>
      </c>
      <c r="L85" s="5">
        <f t="shared" si="29"/>
        <v>2040000</v>
      </c>
      <c r="M85" s="5">
        <f t="shared" si="29"/>
        <v>2000000</v>
      </c>
      <c r="N85" s="5">
        <f t="shared" si="29"/>
        <v>1960000</v>
      </c>
      <c r="O85" s="5">
        <f t="shared" si="29"/>
        <v>1920000</v>
      </c>
      <c r="P85" s="5">
        <f t="shared" si="29"/>
        <v>1880000</v>
      </c>
      <c r="Q85" s="5">
        <f t="shared" si="29"/>
        <v>1840000</v>
      </c>
      <c r="R85" s="5">
        <f t="shared" si="29"/>
        <v>1800000</v>
      </c>
      <c r="S85" s="5">
        <f t="shared" si="29"/>
        <v>1760000</v>
      </c>
      <c r="T85" s="5">
        <f t="shared" si="29"/>
        <v>1720000</v>
      </c>
      <c r="U85" s="5">
        <f t="shared" si="29"/>
        <v>1680000</v>
      </c>
      <c r="V85" s="5">
        <f t="shared" si="29"/>
        <v>1640000</v>
      </c>
      <c r="W85" s="5">
        <f t="shared" si="29"/>
        <v>1600000</v>
      </c>
      <c r="X85" s="5">
        <f t="shared" si="29"/>
        <v>1560000</v>
      </c>
      <c r="Y85" s="5">
        <f t="shared" si="29"/>
        <v>1520000</v>
      </c>
      <c r="Z85" s="5">
        <f t="shared" si="29"/>
        <v>1480000</v>
      </c>
      <c r="AA85" s="5">
        <f t="shared" si="29"/>
        <v>1440000</v>
      </c>
      <c r="AB85" s="5">
        <f t="shared" si="29"/>
        <v>1400000</v>
      </c>
      <c r="AC85" s="5">
        <f t="shared" si="29"/>
        <v>1360000</v>
      </c>
      <c r="AD85" s="5">
        <f t="shared" si="29"/>
        <v>1320000</v>
      </c>
      <c r="AE85" s="5">
        <f t="shared" si="29"/>
        <v>1280000</v>
      </c>
      <c r="AF85" s="5">
        <f t="shared" si="29"/>
        <v>1240000</v>
      </c>
      <c r="AG85" s="5">
        <f t="shared" si="29"/>
        <v>1200000</v>
      </c>
      <c r="AH85" s="5">
        <f t="shared" si="29"/>
        <v>1160000</v>
      </c>
      <c r="AI85" s="5">
        <f t="shared" si="29"/>
        <v>1120000</v>
      </c>
      <c r="AJ85" s="5">
        <f t="shared" si="29"/>
        <v>1080000</v>
      </c>
      <c r="AK85" s="5">
        <f t="shared" si="29"/>
        <v>1040000</v>
      </c>
      <c r="AL85" s="5">
        <f t="shared" si="29"/>
        <v>1000000</v>
      </c>
      <c r="AM85" s="5">
        <f t="shared" si="29"/>
        <v>960000</v>
      </c>
      <c r="AN85" s="5">
        <f t="shared" si="29"/>
        <v>920000</v>
      </c>
      <c r="AO85" s="5">
        <f t="shared" si="29"/>
        <v>880000</v>
      </c>
      <c r="AP85" s="5">
        <f t="shared" si="29"/>
        <v>840000</v>
      </c>
      <c r="AQ85" s="5">
        <f t="shared" si="29"/>
        <v>800000</v>
      </c>
      <c r="AR85" s="5">
        <f t="shared" si="29"/>
        <v>760000</v>
      </c>
      <c r="AS85" s="5">
        <f t="shared" si="29"/>
        <v>720000</v>
      </c>
      <c r="AT85" s="5">
        <f t="shared" si="29"/>
        <v>680000</v>
      </c>
      <c r="AU85" s="5">
        <f t="shared" si="29"/>
        <v>640000</v>
      </c>
      <c r="AV85" s="5">
        <f t="shared" si="29"/>
        <v>600000</v>
      </c>
      <c r="AW85" s="5">
        <f t="shared" si="29"/>
        <v>560000</v>
      </c>
      <c r="AX85" s="5">
        <f t="shared" si="29"/>
        <v>520000</v>
      </c>
      <c r="AY85" s="5">
        <f t="shared" si="29"/>
        <v>480000</v>
      </c>
      <c r="AZ85" s="5">
        <f t="shared" si="29"/>
        <v>440000</v>
      </c>
      <c r="BA85" s="5">
        <f t="shared" si="29"/>
        <v>400000</v>
      </c>
      <c r="BB85" s="5">
        <f t="shared" si="29"/>
        <v>360000</v>
      </c>
      <c r="BC85" s="5">
        <f t="shared" si="29"/>
        <v>320000</v>
      </c>
      <c r="BD85" s="5">
        <f t="shared" si="29"/>
        <v>280000</v>
      </c>
      <c r="BE85" s="5">
        <f t="shared" si="29"/>
        <v>240000</v>
      </c>
      <c r="BF85" s="5">
        <f t="shared" si="29"/>
        <v>200000</v>
      </c>
      <c r="BG85" s="5">
        <f t="shared" si="29"/>
        <v>160000</v>
      </c>
      <c r="BH85" s="5">
        <f t="shared" si="29"/>
        <v>120000</v>
      </c>
      <c r="BI85" s="5">
        <f t="shared" si="29"/>
        <v>80000</v>
      </c>
      <c r="BJ85" s="5">
        <f t="shared" si="29"/>
        <v>40000</v>
      </c>
      <c r="BK85" s="5">
        <f t="shared" si="29"/>
        <v>0</v>
      </c>
    </row>
    <row r="86" spans="1:65" x14ac:dyDescent="0.25">
      <c r="B86" s="20" t="s">
        <v>23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</row>
    <row r="87" spans="1:65" s="46" customFormat="1" ht="13.8" thickBot="1" x14ac:dyDescent="0.3">
      <c r="A87" s="11"/>
      <c r="B87" s="21" t="s">
        <v>21</v>
      </c>
      <c r="C87" s="25">
        <f>SUM(C84:C86)</f>
        <v>2400000</v>
      </c>
      <c r="D87" s="25">
        <f t="shared" ref="D87:BK87" si="30">SUM(D84:D86)</f>
        <v>2360000</v>
      </c>
      <c r="E87" s="25">
        <f t="shared" si="30"/>
        <v>2320000</v>
      </c>
      <c r="F87" s="25">
        <f t="shared" si="30"/>
        <v>2280000</v>
      </c>
      <c r="G87" s="25">
        <f t="shared" si="30"/>
        <v>2240000</v>
      </c>
      <c r="H87" s="25">
        <f t="shared" si="30"/>
        <v>2200000</v>
      </c>
      <c r="I87" s="25">
        <f t="shared" si="30"/>
        <v>2160000</v>
      </c>
      <c r="J87" s="25">
        <f t="shared" si="30"/>
        <v>2120000</v>
      </c>
      <c r="K87" s="25">
        <f t="shared" si="30"/>
        <v>2080000</v>
      </c>
      <c r="L87" s="25">
        <f t="shared" si="30"/>
        <v>2040000</v>
      </c>
      <c r="M87" s="25">
        <f t="shared" si="30"/>
        <v>2000000</v>
      </c>
      <c r="N87" s="25">
        <f t="shared" si="30"/>
        <v>1960000</v>
      </c>
      <c r="O87" s="25">
        <f t="shared" si="30"/>
        <v>1920000</v>
      </c>
      <c r="P87" s="25">
        <f t="shared" si="30"/>
        <v>1880000</v>
      </c>
      <c r="Q87" s="25">
        <f t="shared" si="30"/>
        <v>1840000</v>
      </c>
      <c r="R87" s="25">
        <f t="shared" si="30"/>
        <v>1800000</v>
      </c>
      <c r="S87" s="25">
        <f t="shared" si="30"/>
        <v>1760000</v>
      </c>
      <c r="T87" s="25">
        <f t="shared" si="30"/>
        <v>1720000</v>
      </c>
      <c r="U87" s="25">
        <f t="shared" si="30"/>
        <v>1680000</v>
      </c>
      <c r="V87" s="25">
        <f t="shared" si="30"/>
        <v>1640000</v>
      </c>
      <c r="W87" s="25">
        <f t="shared" si="30"/>
        <v>1600000</v>
      </c>
      <c r="X87" s="25">
        <f t="shared" si="30"/>
        <v>1560000</v>
      </c>
      <c r="Y87" s="25">
        <f t="shared" si="30"/>
        <v>1520000</v>
      </c>
      <c r="Z87" s="25">
        <f t="shared" si="30"/>
        <v>1480000</v>
      </c>
      <c r="AA87" s="25">
        <f t="shared" si="30"/>
        <v>1440000</v>
      </c>
      <c r="AB87" s="25">
        <f t="shared" si="30"/>
        <v>1400000</v>
      </c>
      <c r="AC87" s="25">
        <f t="shared" si="30"/>
        <v>1360000</v>
      </c>
      <c r="AD87" s="25">
        <f t="shared" si="30"/>
        <v>1320000</v>
      </c>
      <c r="AE87" s="25">
        <f t="shared" si="30"/>
        <v>1280000</v>
      </c>
      <c r="AF87" s="25">
        <f t="shared" si="30"/>
        <v>1240000</v>
      </c>
      <c r="AG87" s="25">
        <f t="shared" si="30"/>
        <v>1200000</v>
      </c>
      <c r="AH87" s="25">
        <f t="shared" si="30"/>
        <v>1160000</v>
      </c>
      <c r="AI87" s="25">
        <f t="shared" si="30"/>
        <v>1120000</v>
      </c>
      <c r="AJ87" s="25">
        <f t="shared" si="30"/>
        <v>1080000</v>
      </c>
      <c r="AK87" s="25">
        <f t="shared" si="30"/>
        <v>1040000</v>
      </c>
      <c r="AL87" s="25">
        <f t="shared" si="30"/>
        <v>1000000</v>
      </c>
      <c r="AM87" s="25">
        <f t="shared" si="30"/>
        <v>960000</v>
      </c>
      <c r="AN87" s="25">
        <f t="shared" si="30"/>
        <v>920000</v>
      </c>
      <c r="AO87" s="25">
        <f t="shared" si="30"/>
        <v>880000</v>
      </c>
      <c r="AP87" s="25">
        <f t="shared" si="30"/>
        <v>840000</v>
      </c>
      <c r="AQ87" s="25">
        <f t="shared" si="30"/>
        <v>800000</v>
      </c>
      <c r="AR87" s="25">
        <f t="shared" si="30"/>
        <v>760000</v>
      </c>
      <c r="AS87" s="25">
        <f t="shared" si="30"/>
        <v>720000</v>
      </c>
      <c r="AT87" s="25">
        <f t="shared" si="30"/>
        <v>680000</v>
      </c>
      <c r="AU87" s="25">
        <f t="shared" si="30"/>
        <v>640000</v>
      </c>
      <c r="AV87" s="25">
        <f t="shared" si="30"/>
        <v>600000</v>
      </c>
      <c r="AW87" s="25">
        <f t="shared" si="30"/>
        <v>560000</v>
      </c>
      <c r="AX87" s="25">
        <f t="shared" si="30"/>
        <v>520000</v>
      </c>
      <c r="AY87" s="25">
        <f t="shared" si="30"/>
        <v>480000</v>
      </c>
      <c r="AZ87" s="25">
        <f t="shared" si="30"/>
        <v>440000</v>
      </c>
      <c r="BA87" s="25">
        <f t="shared" si="30"/>
        <v>400000</v>
      </c>
      <c r="BB87" s="25">
        <f t="shared" si="30"/>
        <v>360000</v>
      </c>
      <c r="BC87" s="25">
        <f t="shared" si="30"/>
        <v>320000</v>
      </c>
      <c r="BD87" s="25">
        <f t="shared" si="30"/>
        <v>280000</v>
      </c>
      <c r="BE87" s="25">
        <f t="shared" si="30"/>
        <v>240000</v>
      </c>
      <c r="BF87" s="25">
        <f t="shared" si="30"/>
        <v>200000</v>
      </c>
      <c r="BG87" s="25">
        <f t="shared" si="30"/>
        <v>160000</v>
      </c>
      <c r="BH87" s="25">
        <f t="shared" si="30"/>
        <v>120000</v>
      </c>
      <c r="BI87" s="25">
        <f t="shared" si="30"/>
        <v>80000</v>
      </c>
      <c r="BJ87" s="25">
        <f t="shared" si="30"/>
        <v>40000</v>
      </c>
      <c r="BK87" s="25">
        <f t="shared" si="30"/>
        <v>0</v>
      </c>
      <c r="BL87" s="45"/>
      <c r="BM87" s="45"/>
    </row>
    <row r="88" spans="1:65" x14ac:dyDescent="0.25">
      <c r="B88" s="4"/>
    </row>
    <row r="89" spans="1:65" s="48" customFormat="1" ht="26.4" x14ac:dyDescent="0.3">
      <c r="B89" s="77" t="s">
        <v>24</v>
      </c>
      <c r="C89" s="82">
        <f>C81-C87</f>
        <v>18258819.988001686</v>
      </c>
      <c r="D89" s="82">
        <f t="shared" ref="D89:BK89" si="31">D81-D87</f>
        <v>17915617.109497435</v>
      </c>
      <c r="E89" s="82">
        <f t="shared" si="31"/>
        <v>17575732.369893391</v>
      </c>
      <c r="F89" s="82">
        <f t="shared" si="31"/>
        <v>17239137.03755318</v>
      </c>
      <c r="G89" s="82">
        <f t="shared" si="31"/>
        <v>16905802.629626572</v>
      </c>
      <c r="H89" s="82">
        <f t="shared" si="31"/>
        <v>16575700.909895211</v>
      </c>
      <c r="I89" s="82">
        <f t="shared" si="31"/>
        <v>16248803.886637084</v>
      </c>
      <c r="J89" s="82">
        <f t="shared" si="31"/>
        <v>15925083.810509406</v>
      </c>
      <c r="K89" s="82">
        <f t="shared" si="31"/>
        <v>15604513.172449876</v>
      </c>
      <c r="L89" s="82">
        <f t="shared" si="31"/>
        <v>15287064.7015961</v>
      </c>
      <c r="M89" s="82">
        <f t="shared" si="31"/>
        <v>14972711.363223035</v>
      </c>
      <c r="N89" s="82">
        <f t="shared" si="31"/>
        <v>14661426.356698265</v>
      </c>
      <c r="O89" s="82">
        <f t="shared" si="31"/>
        <v>14353183.113455022</v>
      </c>
      <c r="P89" s="82">
        <f t="shared" si="31"/>
        <v>14003300.293240091</v>
      </c>
      <c r="Q89" s="82">
        <f t="shared" si="31"/>
        <v>13656793.45328222</v>
      </c>
      <c r="R89" s="82">
        <f t="shared" si="31"/>
        <v>13313633.361098962</v>
      </c>
      <c r="S89" s="82">
        <f t="shared" si="31"/>
        <v>12973791.037330812</v>
      </c>
      <c r="T89" s="82">
        <f t="shared" si="31"/>
        <v>12637237.753549417</v>
      </c>
      <c r="U89" s="82">
        <f t="shared" si="31"/>
        <v>12303945.030084774</v>
      </c>
      <c r="V89" s="82">
        <f t="shared" si="31"/>
        <v>11973884.633871239</v>
      </c>
      <c r="W89" s="82">
        <f t="shared" si="31"/>
        <v>11647028.576312192</v>
      </c>
      <c r="X89" s="82">
        <f t="shared" si="31"/>
        <v>11323349.111163188</v>
      </c>
      <c r="Y89" s="82">
        <f t="shared" si="31"/>
        <v>11002818.73243344</v>
      </c>
      <c r="Z89" s="82">
        <f t="shared" si="31"/>
        <v>10685410.17230547</v>
      </c>
      <c r="AA89" s="82">
        <f t="shared" si="31"/>
        <v>10371096.399072777</v>
      </c>
      <c r="AB89" s="82">
        <f t="shared" si="31"/>
        <v>10035712.776315562</v>
      </c>
      <c r="AC89" s="82">
        <f t="shared" si="31"/>
        <v>9703579.5858255401</v>
      </c>
      <c r="AD89" s="82">
        <f t="shared" si="31"/>
        <v>9374668.6822354551</v>
      </c>
      <c r="AE89" s="82">
        <f t="shared" si="31"/>
        <v>9048952.1638877019</v>
      </c>
      <c r="AF89" s="82">
        <f t="shared" si="31"/>
        <v>8726402.3707240466</v>
      </c>
      <c r="AG89" s="82">
        <f t="shared" si="31"/>
        <v>8406991.8821936268</v>
      </c>
      <c r="AH89" s="82">
        <f t="shared" si="31"/>
        <v>8090693.5151790753</v>
      </c>
      <c r="AI89" s="82">
        <f t="shared" si="31"/>
        <v>7777480.3219405822</v>
      </c>
      <c r="AJ89" s="82">
        <f t="shared" si="31"/>
        <v>7467325.5880777724</v>
      </c>
      <c r="AK89" s="82">
        <f t="shared" si="31"/>
        <v>7160202.8305092361</v>
      </c>
      <c r="AL89" s="82">
        <f t="shared" si="31"/>
        <v>6856085.7954695374</v>
      </c>
      <c r="AM89" s="82">
        <f t="shared" si="31"/>
        <v>6554948.4565235786</v>
      </c>
      <c r="AN89" s="82">
        <f t="shared" si="31"/>
        <v>6249516.4123639837</v>
      </c>
      <c r="AO89" s="82">
        <f t="shared" si="31"/>
        <v>5947075.4509112258</v>
      </c>
      <c r="AP89" s="82">
        <f t="shared" si="31"/>
        <v>5647599.6724958587</v>
      </c>
      <c r="AQ89" s="82">
        <f t="shared" si="31"/>
        <v>5351063.4017126765</v>
      </c>
      <c r="AR89" s="82">
        <f t="shared" si="31"/>
        <v>5057441.1854788102</v>
      </c>
      <c r="AS89" s="82">
        <f t="shared" si="31"/>
        <v>4766707.7911086529</v>
      </c>
      <c r="AT89" s="82">
        <f t="shared" si="31"/>
        <v>4478838.2044054428</v>
      </c>
      <c r="AU89" s="82">
        <f t="shared" si="31"/>
        <v>4193807.6277693836</v>
      </c>
      <c r="AV89" s="82">
        <f t="shared" si="31"/>
        <v>3911591.4783221353</v>
      </c>
      <c r="AW89" s="82">
        <f t="shared" si="31"/>
        <v>3632165.3860475495</v>
      </c>
      <c r="AX89" s="82">
        <f t="shared" si="31"/>
        <v>3355505.1919485065</v>
      </c>
      <c r="AY89" s="82">
        <f t="shared" si="31"/>
        <v>3081586.946219706</v>
      </c>
      <c r="AZ89" s="82">
        <f t="shared" si="31"/>
        <v>2810386.9064362873</v>
      </c>
      <c r="BA89" s="82">
        <f t="shared" si="31"/>
        <v>2541881.5357581265</v>
      </c>
      <c r="BB89" s="82">
        <f t="shared" si="31"/>
        <v>2276047.5011496884</v>
      </c>
      <c r="BC89" s="82">
        <f t="shared" si="31"/>
        <v>2012861.67161529</v>
      </c>
      <c r="BD89" s="82">
        <f t="shared" si="31"/>
        <v>1752301.1164496446</v>
      </c>
      <c r="BE89" s="82">
        <f t="shared" si="31"/>
        <v>1494343.103503556</v>
      </c>
      <c r="BF89" s="82">
        <f t="shared" si="31"/>
        <v>1238965.0974646281</v>
      </c>
      <c r="BG89" s="82">
        <f t="shared" si="31"/>
        <v>986144.75815286301</v>
      </c>
      <c r="BH89" s="82">
        <f t="shared" si="31"/>
        <v>735859.93883101759</v>
      </c>
      <c r="BI89" s="82">
        <f t="shared" si="31"/>
        <v>488088.68452958902</v>
      </c>
      <c r="BJ89" s="82">
        <f t="shared" si="31"/>
        <v>242809.23038630671</v>
      </c>
      <c r="BK89" s="82">
        <f t="shared" si="31"/>
        <v>282809.23038630671</v>
      </c>
    </row>
    <row r="90" spans="1:65" x14ac:dyDescent="0.25">
      <c r="B90" s="4"/>
    </row>
    <row r="91" spans="1:65" s="47" customFormat="1" x14ac:dyDescent="0.25">
      <c r="A91" s="3"/>
      <c r="B91" s="24" t="s">
        <v>22</v>
      </c>
      <c r="C91" s="26" t="str">
        <f>IF(C81&gt;C87,"Нет","Да")</f>
        <v>Нет</v>
      </c>
      <c r="D91" s="26" t="str">
        <f t="shared" ref="D91:BK91" si="32">IF(D81&gt;D87,"Нет","Да")</f>
        <v>Нет</v>
      </c>
      <c r="E91" s="26" t="str">
        <f t="shared" si="32"/>
        <v>Нет</v>
      </c>
      <c r="F91" s="26" t="str">
        <f t="shared" si="32"/>
        <v>Нет</v>
      </c>
      <c r="G91" s="26" t="str">
        <f t="shared" si="32"/>
        <v>Нет</v>
      </c>
      <c r="H91" s="26" t="str">
        <f t="shared" si="32"/>
        <v>Нет</v>
      </c>
      <c r="I91" s="26" t="str">
        <f t="shared" si="32"/>
        <v>Нет</v>
      </c>
      <c r="J91" s="26" t="str">
        <f t="shared" si="32"/>
        <v>Нет</v>
      </c>
      <c r="K91" s="26" t="str">
        <f t="shared" si="32"/>
        <v>Нет</v>
      </c>
      <c r="L91" s="26" t="str">
        <f t="shared" si="32"/>
        <v>Нет</v>
      </c>
      <c r="M91" s="26" t="str">
        <f t="shared" si="32"/>
        <v>Нет</v>
      </c>
      <c r="N91" s="26" t="str">
        <f t="shared" si="32"/>
        <v>Нет</v>
      </c>
      <c r="O91" s="26" t="str">
        <f t="shared" si="32"/>
        <v>Нет</v>
      </c>
      <c r="P91" s="26" t="str">
        <f t="shared" si="32"/>
        <v>Нет</v>
      </c>
      <c r="Q91" s="26" t="str">
        <f t="shared" si="32"/>
        <v>Нет</v>
      </c>
      <c r="R91" s="26" t="str">
        <f t="shared" si="32"/>
        <v>Нет</v>
      </c>
      <c r="S91" s="26" t="str">
        <f t="shared" si="32"/>
        <v>Нет</v>
      </c>
      <c r="T91" s="26" t="str">
        <f t="shared" si="32"/>
        <v>Нет</v>
      </c>
      <c r="U91" s="26" t="str">
        <f t="shared" si="32"/>
        <v>Нет</v>
      </c>
      <c r="V91" s="26" t="str">
        <f t="shared" si="32"/>
        <v>Нет</v>
      </c>
      <c r="W91" s="26" t="str">
        <f t="shared" si="32"/>
        <v>Нет</v>
      </c>
      <c r="X91" s="26" t="str">
        <f t="shared" si="32"/>
        <v>Нет</v>
      </c>
      <c r="Y91" s="26" t="str">
        <f t="shared" si="32"/>
        <v>Нет</v>
      </c>
      <c r="Z91" s="26" t="str">
        <f t="shared" si="32"/>
        <v>Нет</v>
      </c>
      <c r="AA91" s="26" t="str">
        <f t="shared" si="32"/>
        <v>Нет</v>
      </c>
      <c r="AB91" s="26" t="str">
        <f t="shared" si="32"/>
        <v>Нет</v>
      </c>
      <c r="AC91" s="26" t="str">
        <f t="shared" si="32"/>
        <v>Нет</v>
      </c>
      <c r="AD91" s="26" t="str">
        <f t="shared" si="32"/>
        <v>Нет</v>
      </c>
      <c r="AE91" s="26" t="str">
        <f t="shared" si="32"/>
        <v>Нет</v>
      </c>
      <c r="AF91" s="26" t="str">
        <f t="shared" si="32"/>
        <v>Нет</v>
      </c>
      <c r="AG91" s="26" t="str">
        <f t="shared" si="32"/>
        <v>Нет</v>
      </c>
      <c r="AH91" s="26" t="str">
        <f t="shared" si="32"/>
        <v>Нет</v>
      </c>
      <c r="AI91" s="26" t="str">
        <f t="shared" si="32"/>
        <v>Нет</v>
      </c>
      <c r="AJ91" s="26" t="str">
        <f t="shared" si="32"/>
        <v>Нет</v>
      </c>
      <c r="AK91" s="26" t="str">
        <f t="shared" si="32"/>
        <v>Нет</v>
      </c>
      <c r="AL91" s="26" t="str">
        <f t="shared" si="32"/>
        <v>Нет</v>
      </c>
      <c r="AM91" s="26" t="str">
        <f t="shared" si="32"/>
        <v>Нет</v>
      </c>
      <c r="AN91" s="26" t="str">
        <f t="shared" si="32"/>
        <v>Нет</v>
      </c>
      <c r="AO91" s="26" t="str">
        <f t="shared" si="32"/>
        <v>Нет</v>
      </c>
      <c r="AP91" s="26" t="str">
        <f t="shared" si="32"/>
        <v>Нет</v>
      </c>
      <c r="AQ91" s="26" t="str">
        <f t="shared" si="32"/>
        <v>Нет</v>
      </c>
      <c r="AR91" s="26" t="str">
        <f t="shared" si="32"/>
        <v>Нет</v>
      </c>
      <c r="AS91" s="26" t="str">
        <f t="shared" si="32"/>
        <v>Нет</v>
      </c>
      <c r="AT91" s="26" t="str">
        <f t="shared" si="32"/>
        <v>Нет</v>
      </c>
      <c r="AU91" s="26" t="str">
        <f t="shared" si="32"/>
        <v>Нет</v>
      </c>
      <c r="AV91" s="26" t="str">
        <f t="shared" si="32"/>
        <v>Нет</v>
      </c>
      <c r="AW91" s="26" t="str">
        <f t="shared" si="32"/>
        <v>Нет</v>
      </c>
      <c r="AX91" s="26" t="str">
        <f t="shared" si="32"/>
        <v>Нет</v>
      </c>
      <c r="AY91" s="26" t="str">
        <f t="shared" si="32"/>
        <v>Нет</v>
      </c>
      <c r="AZ91" s="26" t="str">
        <f t="shared" si="32"/>
        <v>Нет</v>
      </c>
      <c r="BA91" s="26" t="str">
        <f t="shared" si="32"/>
        <v>Нет</v>
      </c>
      <c r="BB91" s="26" t="str">
        <f t="shared" si="32"/>
        <v>Нет</v>
      </c>
      <c r="BC91" s="26" t="str">
        <f t="shared" si="32"/>
        <v>Нет</v>
      </c>
      <c r="BD91" s="26" t="str">
        <f t="shared" si="32"/>
        <v>Нет</v>
      </c>
      <c r="BE91" s="26" t="str">
        <f t="shared" si="32"/>
        <v>Нет</v>
      </c>
      <c r="BF91" s="26" t="str">
        <f t="shared" si="32"/>
        <v>Нет</v>
      </c>
      <c r="BG91" s="26" t="str">
        <f t="shared" si="32"/>
        <v>Нет</v>
      </c>
      <c r="BH91" s="26" t="str">
        <f t="shared" si="32"/>
        <v>Нет</v>
      </c>
      <c r="BI91" s="26" t="str">
        <f t="shared" si="32"/>
        <v>Нет</v>
      </c>
      <c r="BJ91" s="26" t="str">
        <f t="shared" si="32"/>
        <v>Нет</v>
      </c>
      <c r="BK91" s="26" t="str">
        <f t="shared" si="32"/>
        <v>Нет</v>
      </c>
    </row>
    <row r="92" spans="1:65" x14ac:dyDescent="0.25">
      <c r="B92" s="4"/>
    </row>
    <row r="93" spans="1:65" x14ac:dyDescent="0.25">
      <c r="B93" s="20" t="s">
        <v>27</v>
      </c>
      <c r="C93" s="28">
        <f t="shared" ref="C93:AH93" si="33">(C41-C89)/C89</f>
        <v>1.2497485749311503E-2</v>
      </c>
      <c r="D93" s="28">
        <f t="shared" si="33"/>
        <v>1.164511057278547E-2</v>
      </c>
      <c r="E93" s="28">
        <f t="shared" si="33"/>
        <v>1.0793034852364916E-2</v>
      </c>
      <c r="F93" s="28">
        <f t="shared" si="33"/>
        <v>9.9415557280980466E-3</v>
      </c>
      <c r="G93" s="28">
        <f t="shared" si="33"/>
        <v>9.0909888024912761E-3</v>
      </c>
      <c r="H93" s="28">
        <f t="shared" si="33"/>
        <v>8.2416694641247092E-3</v>
      </c>
      <c r="I93" s="28">
        <f t="shared" si="33"/>
        <v>7.3939543258950092E-3</v>
      </c>
      <c r="J93" s="28">
        <f t="shared" si="33"/>
        <v>6.5482227896392622E-3</v>
      </c>
      <c r="K93" s="28">
        <f t="shared" si="33"/>
        <v>5.7048787502695696E-3</v>
      </c>
      <c r="L93" s="28">
        <f t="shared" si="33"/>
        <v>4.8643524541403952E-3</v>
      </c>
      <c r="M93" s="28">
        <f t="shared" si="33"/>
        <v>4.0271025281770449E-3</v>
      </c>
      <c r="N93" s="28">
        <f t="shared" si="33"/>
        <v>3.1936181983409865E-3</v>
      </c>
      <c r="O93" s="28">
        <f t="shared" si="33"/>
        <v>2.3644217183564041E-3</v>
      </c>
      <c r="P93" s="28">
        <f t="shared" si="33"/>
        <v>1.5293473883936448E-3</v>
      </c>
      <c r="Q93" s="28">
        <f t="shared" si="33"/>
        <v>6.9270856779511485E-4</v>
      </c>
      <c r="R93" s="28">
        <f t="shared" si="33"/>
        <v>-1.4523802168916157E-4</v>
      </c>
      <c r="S93" s="28">
        <f t="shared" si="33"/>
        <v>-9.842125194009716E-4</v>
      </c>
      <c r="T93" s="28">
        <f t="shared" si="33"/>
        <v>-1.823909469003032E-3</v>
      </c>
      <c r="U93" s="28">
        <f t="shared" si="33"/>
        <v>-2.6639950429487155E-3</v>
      </c>
      <c r="V93" s="28">
        <f t="shared" si="33"/>
        <v>-3.5041038988890935E-3</v>
      </c>
      <c r="W93" s="28">
        <f t="shared" si="33"/>
        <v>-4.3438356097885268E-3</v>
      </c>
      <c r="X93" s="28">
        <f t="shared" si="33"/>
        <v>-5.1827505987660678E-3</v>
      </c>
      <c r="Y93" s="28">
        <f t="shared" si="33"/>
        <v>-6.0203654966087252E-3</v>
      </c>
      <c r="Z93" s="28">
        <f t="shared" si="33"/>
        <v>-6.8561478239890245E-3</v>
      </c>
      <c r="AA93" s="28">
        <f t="shared" si="33"/>
        <v>-7.6895098809646786E-3</v>
      </c>
      <c r="AB93" s="28">
        <f t="shared" si="33"/>
        <v>-8.5630224594859562E-3</v>
      </c>
      <c r="AC93" s="28">
        <f t="shared" si="33"/>
        <v>-9.4403468530856703E-3</v>
      </c>
      <c r="AD93" s="28">
        <f t="shared" si="33"/>
        <v>-1.0321335355159996E-2</v>
      </c>
      <c r="AE93" s="28">
        <f t="shared" si="33"/>
        <v>-1.1205819823529521E-2</v>
      </c>
      <c r="AF93" s="28">
        <f t="shared" si="33"/>
        <v>-1.2093608445320817E-2</v>
      </c>
      <c r="AG93" s="28">
        <f t="shared" si="33"/>
        <v>-1.2984481868917059E-2</v>
      </c>
      <c r="AH93" s="28">
        <f t="shared" si="33"/>
        <v>-1.3878188553658478E-2</v>
      </c>
      <c r="AI93" s="28">
        <f t="shared" ref="AI93:BK93" si="34">(AI41-AI89)/AI89</f>
        <v>-1.4774439146303936E-2</v>
      </c>
      <c r="AJ93" s="28">
        <f t="shared" si="34"/>
        <v>-1.5672899638060248E-2</v>
      </c>
      <c r="AK93" s="28">
        <f t="shared" si="34"/>
        <v>-1.657318298212963E-2</v>
      </c>
      <c r="AL93" s="28">
        <f t="shared" si="34"/>
        <v>-1.7474838751993221E-2</v>
      </c>
      <c r="AM93" s="28">
        <f t="shared" si="34"/>
        <v>-1.8377340284529163E-2</v>
      </c>
      <c r="AN93" s="28">
        <f t="shared" si="34"/>
        <v>-1.9318689393378965E-2</v>
      </c>
      <c r="AO93" s="28">
        <f t="shared" si="34"/>
        <v>-2.0265761111977604E-2</v>
      </c>
      <c r="AP93" s="28">
        <f t="shared" si="34"/>
        <v>-2.1218574618487512E-2</v>
      </c>
      <c r="AQ93" s="28">
        <f t="shared" si="34"/>
        <v>-2.2177149146899965E-2</v>
      </c>
      <c r="AR93" s="28">
        <f t="shared" si="34"/>
        <v>-2.3141503987415619E-2</v>
      </c>
      <c r="AS93" s="28">
        <f t="shared" si="34"/>
        <v>-2.4111658486829165E-2</v>
      </c>
      <c r="AT93" s="28">
        <f t="shared" si="34"/>
        <v>-2.5087632048920581E-2</v>
      </c>
      <c r="AU93" s="28">
        <f t="shared" si="34"/>
        <v>-2.6069444134848692E-2</v>
      </c>
      <c r="AV93" s="28">
        <f t="shared" si="34"/>
        <v>-2.7057114263549037E-2</v>
      </c>
      <c r="AW93" s="28">
        <f t="shared" si="34"/>
        <v>-2.8050662012139134E-2</v>
      </c>
      <c r="AX93" s="28">
        <f t="shared" si="34"/>
        <v>-2.9050107016323136E-2</v>
      </c>
      <c r="AY93" s="28">
        <f t="shared" si="34"/>
        <v>-3.0055468970805816E-2</v>
      </c>
      <c r="AZ93" s="28">
        <f t="shared" si="34"/>
        <v>-3.1066767629708118E-2</v>
      </c>
      <c r="BA93" s="28">
        <f t="shared" si="34"/>
        <v>-3.20840228069895E-2</v>
      </c>
      <c r="BB93" s="28">
        <f t="shared" si="34"/>
        <v>-3.3107254376872404E-2</v>
      </c>
      <c r="BC93" s="28">
        <f t="shared" si="34"/>
        <v>-3.413648227427285E-2</v>
      </c>
      <c r="BD93" s="28">
        <f t="shared" si="34"/>
        <v>-3.5171726495236928E-2</v>
      </c>
      <c r="BE93" s="28">
        <f t="shared" si="34"/>
        <v>-3.6213007097379138E-2</v>
      </c>
      <c r="BF93" s="28">
        <f t="shared" si="34"/>
        <v>-3.726034420032668E-2</v>
      </c>
      <c r="BG93" s="28">
        <f t="shared" si="34"/>
        <v>-3.8313757986171093E-2</v>
      </c>
      <c r="BH93" s="28">
        <f t="shared" si="34"/>
        <v>-3.9373268699920541E-2</v>
      </c>
      <c r="BI93" s="28">
        <f t="shared" si="34"/>
        <v>-4.0438896649960206E-2</v>
      </c>
      <c r="BJ93" s="28">
        <f t="shared" si="34"/>
        <v>-4.1510662208521315E-2</v>
      </c>
      <c r="BK93" s="28">
        <f t="shared" si="34"/>
        <v>0.22340397041808105</v>
      </c>
    </row>
    <row r="94" spans="1:65" x14ac:dyDescent="0.25">
      <c r="B94" s="6" t="s">
        <v>28</v>
      </c>
    </row>
    <row r="95" spans="1:65" x14ac:dyDescent="0.25">
      <c r="B95" s="4"/>
    </row>
    <row r="96" spans="1:65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  <row r="109" spans="2:2" x14ac:dyDescent="0.25">
      <c r="B109" s="4"/>
    </row>
    <row r="110" spans="2:2" x14ac:dyDescent="0.25">
      <c r="B110" s="4"/>
    </row>
    <row r="111" spans="2:2" x14ac:dyDescent="0.25">
      <c r="B111" s="4"/>
    </row>
    <row r="112" spans="2:2" x14ac:dyDescent="0.25">
      <c r="B112" s="4"/>
    </row>
    <row r="113" spans="2:2" x14ac:dyDescent="0.25">
      <c r="B113" s="4"/>
    </row>
    <row r="114" spans="2:2" x14ac:dyDescent="0.25">
      <c r="B114" s="4"/>
    </row>
    <row r="115" spans="2:2" x14ac:dyDescent="0.25">
      <c r="B115" s="4"/>
    </row>
    <row r="116" spans="2:2" x14ac:dyDescent="0.25">
      <c r="B116" s="4"/>
    </row>
    <row r="117" spans="2:2" x14ac:dyDescent="0.25">
      <c r="B117" s="4"/>
    </row>
    <row r="118" spans="2:2" x14ac:dyDescent="0.25">
      <c r="B118" s="4"/>
    </row>
    <row r="119" spans="2:2" x14ac:dyDescent="0.25">
      <c r="B119" s="4"/>
    </row>
    <row r="120" spans="2:2" x14ac:dyDescent="0.25">
      <c r="B120" s="4"/>
    </row>
    <row r="121" spans="2:2" x14ac:dyDescent="0.25">
      <c r="B121" s="4"/>
    </row>
    <row r="122" spans="2:2" x14ac:dyDescent="0.25">
      <c r="B122" s="4"/>
    </row>
    <row r="123" spans="2:2" x14ac:dyDescent="0.25">
      <c r="B123" s="4"/>
    </row>
    <row r="124" spans="2:2" x14ac:dyDescent="0.25">
      <c r="B124" s="4"/>
    </row>
    <row r="125" spans="2:2" x14ac:dyDescent="0.25">
      <c r="B125" s="4"/>
    </row>
    <row r="126" spans="2:2" x14ac:dyDescent="0.25">
      <c r="B126" s="4"/>
    </row>
    <row r="127" spans="2:2" x14ac:dyDescent="0.25">
      <c r="B127" s="4"/>
    </row>
    <row r="128" spans="2:2" x14ac:dyDescent="0.25">
      <c r="B128" s="4"/>
    </row>
    <row r="129" spans="2:2" x14ac:dyDescent="0.25">
      <c r="B129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2:G66"/>
  <sheetViews>
    <sheetView view="pageBreakPreview" zoomScale="60" zoomScaleNormal="70" workbookViewId="0">
      <selection activeCell="M25" sqref="M25"/>
    </sheetView>
  </sheetViews>
  <sheetFormatPr defaultColWidth="16.5546875" defaultRowHeight="13.2" x14ac:dyDescent="0.25"/>
  <cols>
    <col min="1" max="1" width="4.33203125" style="2" customWidth="1"/>
    <col min="2" max="2" width="21" style="2" customWidth="1"/>
    <col min="3" max="16384" width="16.5546875" style="2"/>
  </cols>
  <sheetData>
    <row r="2" spans="2:7" x14ac:dyDescent="0.25">
      <c r="B2" s="54" t="s">
        <v>14</v>
      </c>
      <c r="C2" s="55">
        <f>Примеры!C4</f>
        <v>8.355155683635207E-3</v>
      </c>
    </row>
    <row r="3" spans="2:7" x14ac:dyDescent="0.25">
      <c r="B3" s="56" t="s">
        <v>37</v>
      </c>
      <c r="C3" s="57">
        <v>60</v>
      </c>
    </row>
    <row r="5" spans="2:7" s="27" customFormat="1" ht="39.6" x14ac:dyDescent="0.3">
      <c r="B5" s="58" t="s">
        <v>34</v>
      </c>
      <c r="C5" s="58" t="s">
        <v>35</v>
      </c>
      <c r="D5" s="59" t="s">
        <v>23</v>
      </c>
      <c r="E5" s="58" t="s">
        <v>19</v>
      </c>
      <c r="F5" s="58" t="s">
        <v>36</v>
      </c>
      <c r="G5" s="59" t="s">
        <v>38</v>
      </c>
    </row>
    <row r="6" spans="2:7" x14ac:dyDescent="0.25">
      <c r="B6" s="60">
        <v>43831</v>
      </c>
      <c r="C6" s="61">
        <v>0</v>
      </c>
      <c r="D6" s="62">
        <f>NPV($C$2,C7:$C$66)</f>
        <v>-4395592.6129715843</v>
      </c>
      <c r="E6" s="62">
        <f>-D6</f>
        <v>4395592.6129715843</v>
      </c>
      <c r="F6" s="63"/>
      <c r="G6" s="64">
        <f>E6</f>
        <v>4395592.6129715843</v>
      </c>
    </row>
    <row r="7" spans="2:7" x14ac:dyDescent="0.25">
      <c r="B7" s="65">
        <v>43861</v>
      </c>
      <c r="C7" s="66">
        <v>-93450</v>
      </c>
      <c r="D7" s="67">
        <f>NPV($C$2,C8:$C$66)</f>
        <v>-4338868.4735747986</v>
      </c>
      <c r="E7" s="67">
        <f>E6</f>
        <v>4395592.6129715843</v>
      </c>
      <c r="F7" s="68">
        <f t="shared" ref="F7:F66" si="0">E7/$C$3</f>
        <v>73259.876882859739</v>
      </c>
      <c r="G7" s="69">
        <f>G6-F7</f>
        <v>4322332.7360887248</v>
      </c>
    </row>
    <row r="8" spans="2:7" x14ac:dyDescent="0.25">
      <c r="B8" s="65">
        <v>43889</v>
      </c>
      <c r="C8" s="66">
        <v>-93450</v>
      </c>
      <c r="D8" s="67">
        <f>NPV($C$2,C9:$C$66)</f>
        <v>-4281670.3951623328</v>
      </c>
      <c r="E8" s="67">
        <f t="shared" ref="E8:E66" si="1">E7</f>
        <v>4395592.6129715843</v>
      </c>
      <c r="F8" s="68">
        <f t="shared" si="0"/>
        <v>73259.876882859739</v>
      </c>
      <c r="G8" s="69">
        <f>G7-F8</f>
        <v>4249072.8592058653</v>
      </c>
    </row>
    <row r="9" spans="2:7" x14ac:dyDescent="0.25">
      <c r="B9" s="65">
        <v>43555</v>
      </c>
      <c r="C9" s="66">
        <v>-93450</v>
      </c>
      <c r="D9" s="67">
        <f>NPV($C$2,C10:$C$66)</f>
        <v>-4223994.4178999262</v>
      </c>
      <c r="E9" s="67">
        <f t="shared" si="1"/>
        <v>4395592.6129715843</v>
      </c>
      <c r="F9" s="68">
        <f t="shared" si="0"/>
        <v>73259.876882859739</v>
      </c>
      <c r="G9" s="69">
        <f t="shared" ref="G9:G66" si="2">G8-F9</f>
        <v>4175812.9823230058</v>
      </c>
    </row>
    <row r="10" spans="2:7" x14ac:dyDescent="0.25">
      <c r="B10" s="65">
        <v>43951</v>
      </c>
      <c r="C10" s="66">
        <v>-93450</v>
      </c>
      <c r="D10" s="67">
        <f>NPV($C$2,C11:$C$66)</f>
        <v>-4165836.548868286</v>
      </c>
      <c r="E10" s="67">
        <f t="shared" si="1"/>
        <v>4395592.6129715843</v>
      </c>
      <c r="F10" s="68">
        <f t="shared" si="0"/>
        <v>73259.876882859739</v>
      </c>
      <c r="G10" s="69">
        <f t="shared" si="2"/>
        <v>4102553.1054401463</v>
      </c>
    </row>
    <row r="11" spans="2:7" x14ac:dyDescent="0.25">
      <c r="B11" s="65">
        <v>43982</v>
      </c>
      <c r="C11" s="66">
        <v>-93450</v>
      </c>
      <c r="D11" s="67">
        <f>NPV($C$2,C12:$C$66)</f>
        <v>-4107192.7617866588</v>
      </c>
      <c r="E11" s="67">
        <f t="shared" si="1"/>
        <v>4395592.6129715843</v>
      </c>
      <c r="F11" s="68">
        <f t="shared" si="0"/>
        <v>73259.876882859739</v>
      </c>
      <c r="G11" s="69">
        <f t="shared" si="2"/>
        <v>4029293.2285572868</v>
      </c>
    </row>
    <row r="12" spans="2:7" x14ac:dyDescent="0.25">
      <c r="B12" s="65">
        <v>44012</v>
      </c>
      <c r="C12" s="66">
        <v>-93450</v>
      </c>
      <c r="D12" s="67">
        <f>NPV($C$2,C13:$C$66)</f>
        <v>-4048058.996734086</v>
      </c>
      <c r="E12" s="67">
        <f t="shared" si="1"/>
        <v>4395592.6129715843</v>
      </c>
      <c r="F12" s="68">
        <f t="shared" si="0"/>
        <v>73259.876882859739</v>
      </c>
      <c r="G12" s="69">
        <f t="shared" si="2"/>
        <v>3956033.3516744273</v>
      </c>
    </row>
    <row r="13" spans="2:7" x14ac:dyDescent="0.25">
      <c r="B13" s="65">
        <v>44043</v>
      </c>
      <c r="C13" s="66">
        <v>-93450</v>
      </c>
      <c r="D13" s="67">
        <f>NPV($C$2,C14:$C$66)</f>
        <v>-3988431.1598683395</v>
      </c>
      <c r="E13" s="67">
        <f t="shared" si="1"/>
        <v>4395592.6129715843</v>
      </c>
      <c r="F13" s="68">
        <f t="shared" si="0"/>
        <v>73259.876882859739</v>
      </c>
      <c r="G13" s="69">
        <f t="shared" si="2"/>
        <v>3882773.4747915678</v>
      </c>
    </row>
    <row r="14" spans="2:7" x14ac:dyDescent="0.25">
      <c r="B14" s="65">
        <v>44074</v>
      </c>
      <c r="C14" s="66">
        <v>-93450</v>
      </c>
      <c r="D14" s="67">
        <f>NPV($C$2,C15:$C$66)</f>
        <v>-3928305.1231425013</v>
      </c>
      <c r="E14" s="67">
        <f t="shared" si="1"/>
        <v>4395592.6129715843</v>
      </c>
      <c r="F14" s="68">
        <f t="shared" si="0"/>
        <v>73259.876882859739</v>
      </c>
      <c r="G14" s="69">
        <f t="shared" si="2"/>
        <v>3809513.5979087083</v>
      </c>
    </row>
    <row r="15" spans="2:7" x14ac:dyDescent="0.25">
      <c r="B15" s="65">
        <v>44104</v>
      </c>
      <c r="C15" s="66">
        <v>-93450</v>
      </c>
      <c r="D15" s="67">
        <f>NPV($C$2,C16:$C$66)</f>
        <v>-3867676.7240191787</v>
      </c>
      <c r="E15" s="67">
        <f t="shared" si="1"/>
        <v>4395592.6129715843</v>
      </c>
      <c r="F15" s="68">
        <f t="shared" si="0"/>
        <v>73259.876882859739</v>
      </c>
      <c r="G15" s="69">
        <f t="shared" si="2"/>
        <v>3736253.7210258488</v>
      </c>
    </row>
    <row r="16" spans="2:7" x14ac:dyDescent="0.25">
      <c r="B16" s="65">
        <v>44135</v>
      </c>
      <c r="C16" s="66">
        <v>-93450</v>
      </c>
      <c r="D16" s="67">
        <f>NPV($C$2,C17:$C$66)</f>
        <v>-3806541.7651823312</v>
      </c>
      <c r="E16" s="67">
        <f t="shared" si="1"/>
        <v>4395592.6129715843</v>
      </c>
      <c r="F16" s="68">
        <f t="shared" si="0"/>
        <v>73259.876882859739</v>
      </c>
      <c r="G16" s="69">
        <f t="shared" si="2"/>
        <v>3662993.8441429893</v>
      </c>
    </row>
    <row r="17" spans="2:7" x14ac:dyDescent="0.25">
      <c r="B17" s="65">
        <v>44165</v>
      </c>
      <c r="C17" s="66">
        <v>-93450</v>
      </c>
      <c r="D17" s="67">
        <f>NPV($C$2,C18:$C$66)</f>
        <v>-3744896.0142466892</v>
      </c>
      <c r="E17" s="67">
        <f t="shared" si="1"/>
        <v>4395592.6129715843</v>
      </c>
      <c r="F17" s="68">
        <f t="shared" si="0"/>
        <v>73259.876882859739</v>
      </c>
      <c r="G17" s="69">
        <f t="shared" si="2"/>
        <v>3589733.9672601297</v>
      </c>
    </row>
    <row r="18" spans="2:7" x14ac:dyDescent="0.25">
      <c r="B18" s="65">
        <v>44196</v>
      </c>
      <c r="C18" s="66">
        <v>-93450</v>
      </c>
      <c r="D18" s="67">
        <f>NPV($C$2,C19:$C$66)</f>
        <v>-3682735.2034647451</v>
      </c>
      <c r="E18" s="67">
        <f t="shared" si="1"/>
        <v>4395592.6129715843</v>
      </c>
      <c r="F18" s="68">
        <f t="shared" si="0"/>
        <v>73259.876882859739</v>
      </c>
      <c r="G18" s="69">
        <f t="shared" si="2"/>
        <v>3516474.0903772702</v>
      </c>
    </row>
    <row r="19" spans="2:7" x14ac:dyDescent="0.25">
      <c r="B19" s="65">
        <v>44227</v>
      </c>
      <c r="C19" s="66">
        <v>-93450</v>
      </c>
      <c r="D19" s="67">
        <f>NPV($C$2,C20:$C$66)</f>
        <v>-3620055.029431297</v>
      </c>
      <c r="E19" s="67">
        <f t="shared" si="1"/>
        <v>4395592.6129715843</v>
      </c>
      <c r="F19" s="68">
        <f t="shared" si="0"/>
        <v>73259.876882859739</v>
      </c>
      <c r="G19" s="69">
        <f t="shared" si="2"/>
        <v>3443214.2134944107</v>
      </c>
    </row>
    <row r="20" spans="2:7" x14ac:dyDescent="0.25">
      <c r="B20" s="65">
        <v>44255</v>
      </c>
      <c r="C20" s="66">
        <v>-93450</v>
      </c>
      <c r="D20" s="67">
        <f>NPV($C$2,C21:$C$66)</f>
        <v>-3556851.1527855219</v>
      </c>
      <c r="E20" s="67">
        <f t="shared" si="1"/>
        <v>4395592.6129715843</v>
      </c>
      <c r="F20" s="68">
        <f t="shared" si="0"/>
        <v>73259.876882859739</v>
      </c>
      <c r="G20" s="69">
        <f t="shared" si="2"/>
        <v>3369954.3366115512</v>
      </c>
    </row>
    <row r="21" spans="2:7" x14ac:dyDescent="0.25">
      <c r="B21" s="65">
        <v>44286</v>
      </c>
      <c r="C21" s="66">
        <v>-93450</v>
      </c>
      <c r="D21" s="67">
        <f>NPV($C$2,C22:$C$66)</f>
        <v>-3493119.1979105622</v>
      </c>
      <c r="E21" s="67">
        <f t="shared" si="1"/>
        <v>4395592.6129715843</v>
      </c>
      <c r="F21" s="68">
        <f t="shared" si="0"/>
        <v>73259.876882859739</v>
      </c>
      <c r="G21" s="69">
        <f t="shared" si="2"/>
        <v>3296694.4597286917</v>
      </c>
    </row>
    <row r="22" spans="2:7" x14ac:dyDescent="0.25">
      <c r="B22" s="65">
        <v>44316</v>
      </c>
      <c r="C22" s="66">
        <v>-93450</v>
      </c>
      <c r="D22" s="67">
        <f>NPV($C$2,C23:$C$66)</f>
        <v>-3428854.7526305998</v>
      </c>
      <c r="E22" s="67">
        <f t="shared" si="1"/>
        <v>4395592.6129715843</v>
      </c>
      <c r="F22" s="68">
        <f t="shared" si="0"/>
        <v>73259.876882859739</v>
      </c>
      <c r="G22" s="69">
        <f t="shared" si="2"/>
        <v>3223434.5828458322</v>
      </c>
    </row>
    <row r="23" spans="2:7" x14ac:dyDescent="0.25">
      <c r="B23" s="65">
        <v>44347</v>
      </c>
      <c r="C23" s="66">
        <v>-93450</v>
      </c>
      <c r="D23" s="67">
        <f>NPV($C$2,C24:$C$66)</f>
        <v>-3364053.3679054007</v>
      </c>
      <c r="E23" s="67">
        <f t="shared" si="1"/>
        <v>4395592.6129715843</v>
      </c>
      <c r="F23" s="68">
        <f t="shared" si="0"/>
        <v>73259.876882859739</v>
      </c>
      <c r="G23" s="69">
        <f t="shared" si="2"/>
        <v>3150174.7059629727</v>
      </c>
    </row>
    <row r="24" spans="2:7" x14ac:dyDescent="0.25">
      <c r="B24" s="65">
        <v>44377</v>
      </c>
      <c r="C24" s="66">
        <v>-93450</v>
      </c>
      <c r="D24" s="67">
        <f>NPV($C$2,C25:$C$66)</f>
        <v>-3298710.5575223076</v>
      </c>
      <c r="E24" s="67">
        <f t="shared" si="1"/>
        <v>4395592.6129715843</v>
      </c>
      <c r="F24" s="68">
        <f t="shared" si="0"/>
        <v>73259.876882859739</v>
      </c>
      <c r="G24" s="69">
        <f t="shared" si="2"/>
        <v>3076914.8290801132</v>
      </c>
    </row>
    <row r="25" spans="2:7" x14ac:dyDescent="0.25">
      <c r="B25" s="65">
        <v>44408</v>
      </c>
      <c r="C25" s="66">
        <v>-93450</v>
      </c>
      <c r="D25" s="67">
        <f>NPV($C$2,C26:$C$66)</f>
        <v>-3232821.7977856575</v>
      </c>
      <c r="E25" s="67">
        <f t="shared" si="1"/>
        <v>4395592.6129715843</v>
      </c>
      <c r="F25" s="68">
        <f t="shared" si="0"/>
        <v>73259.876882859739</v>
      </c>
      <c r="G25" s="69">
        <f t="shared" si="2"/>
        <v>3003654.9521972537</v>
      </c>
    </row>
    <row r="26" spans="2:7" x14ac:dyDescent="0.25">
      <c r="B26" s="65">
        <v>44439</v>
      </c>
      <c r="C26" s="66">
        <v>-93450</v>
      </c>
      <c r="D26" s="67">
        <f>NPV($C$2,C27:$C$66)</f>
        <v>-3166382.527203606</v>
      </c>
      <c r="E26" s="67">
        <f t="shared" si="1"/>
        <v>4395592.6129715843</v>
      </c>
      <c r="F26" s="68">
        <f t="shared" si="0"/>
        <v>73259.876882859739</v>
      </c>
      <c r="G26" s="69">
        <f t="shared" si="2"/>
        <v>2930395.0753143942</v>
      </c>
    </row>
    <row r="27" spans="2:7" x14ac:dyDescent="0.25">
      <c r="B27" s="65">
        <v>44469</v>
      </c>
      <c r="C27" s="66">
        <v>-93450</v>
      </c>
      <c r="D27" s="67">
        <f>NPV($C$2,C28:$C$66)</f>
        <v>-3099388.1461723344</v>
      </c>
      <c r="E27" s="67">
        <f t="shared" si="1"/>
        <v>4395592.6129715843</v>
      </c>
      <c r="F27" s="68">
        <f t="shared" si="0"/>
        <v>73259.876882859739</v>
      </c>
      <c r="G27" s="69">
        <f t="shared" si="2"/>
        <v>2857135.1984315347</v>
      </c>
    </row>
    <row r="28" spans="2:7" x14ac:dyDescent="0.25">
      <c r="B28" s="65">
        <v>44500</v>
      </c>
      <c r="C28" s="66">
        <v>-93450</v>
      </c>
      <c r="D28" s="67">
        <f>NPV($C$2,C29:$C$66)</f>
        <v>-3031834.0166576179</v>
      </c>
      <c r="E28" s="67">
        <f t="shared" si="1"/>
        <v>4395592.6129715843</v>
      </c>
      <c r="F28" s="68">
        <f t="shared" si="0"/>
        <v>73259.876882859739</v>
      </c>
      <c r="G28" s="69">
        <f t="shared" si="2"/>
        <v>2783875.3215486752</v>
      </c>
    </row>
    <row r="29" spans="2:7" x14ac:dyDescent="0.25">
      <c r="B29" s="65">
        <v>44530</v>
      </c>
      <c r="C29" s="66">
        <v>-93450</v>
      </c>
      <c r="D29" s="67">
        <f>NPV($C$2,C30:$C$66)</f>
        <v>-2963715.4618737334</v>
      </c>
      <c r="E29" s="67">
        <f t="shared" si="1"/>
        <v>4395592.6129715843</v>
      </c>
      <c r="F29" s="68">
        <f t="shared" si="0"/>
        <v>73259.876882859739</v>
      </c>
      <c r="G29" s="69">
        <f t="shared" si="2"/>
        <v>2710615.4446658157</v>
      </c>
    </row>
    <row r="30" spans="2:7" x14ac:dyDescent="0.25">
      <c r="B30" s="65">
        <v>44561</v>
      </c>
      <c r="C30" s="66">
        <v>-93450</v>
      </c>
      <c r="D30" s="67">
        <f>NPV($C$2,C31:$C$66)</f>
        <v>-2895027.7659596852</v>
      </c>
      <c r="E30" s="67">
        <f t="shared" si="1"/>
        <v>4395592.6129715843</v>
      </c>
      <c r="F30" s="68">
        <f t="shared" si="0"/>
        <v>73259.876882859739</v>
      </c>
      <c r="G30" s="69">
        <f t="shared" si="2"/>
        <v>2637355.5677829562</v>
      </c>
    </row>
    <row r="31" spans="2:7" x14ac:dyDescent="0.25">
      <c r="B31" s="65">
        <v>44592</v>
      </c>
      <c r="C31" s="66">
        <v>-93450</v>
      </c>
      <c r="D31" s="67">
        <f>NPV($C$2,C32:$C$66)</f>
        <v>-2825766.1736527248</v>
      </c>
      <c r="E31" s="67">
        <f t="shared" si="1"/>
        <v>4395592.6129715843</v>
      </c>
      <c r="F31" s="68">
        <f t="shared" si="0"/>
        <v>73259.876882859739</v>
      </c>
      <c r="G31" s="69">
        <f t="shared" si="2"/>
        <v>2564095.6909000967</v>
      </c>
    </row>
    <row r="32" spans="2:7" x14ac:dyDescent="0.25">
      <c r="B32" s="65">
        <v>44620</v>
      </c>
      <c r="C32" s="66">
        <v>-93450</v>
      </c>
      <c r="D32" s="67">
        <f>NPV($C$2,C33:$C$66)</f>
        <v>-2755925.8899591435</v>
      </c>
      <c r="E32" s="67">
        <f t="shared" si="1"/>
        <v>4395592.6129715843</v>
      </c>
      <c r="F32" s="68">
        <f t="shared" si="0"/>
        <v>73259.876882859739</v>
      </c>
      <c r="G32" s="69">
        <f t="shared" si="2"/>
        <v>2490835.8140172372</v>
      </c>
    </row>
    <row r="33" spans="2:7" x14ac:dyDescent="0.25">
      <c r="B33" s="65">
        <v>44651</v>
      </c>
      <c r="C33" s="66">
        <v>-93450</v>
      </c>
      <c r="D33" s="67">
        <f>NPV($C$2,C34:$C$66)</f>
        <v>-2685502.079822313</v>
      </c>
      <c r="E33" s="67">
        <f t="shared" si="1"/>
        <v>4395592.6129715843</v>
      </c>
      <c r="F33" s="68">
        <f t="shared" si="0"/>
        <v>73259.876882859739</v>
      </c>
      <c r="G33" s="69">
        <f t="shared" si="2"/>
        <v>2417575.9371343777</v>
      </c>
    </row>
    <row r="34" spans="2:7" x14ac:dyDescent="0.25">
      <c r="B34" s="65">
        <v>44681</v>
      </c>
      <c r="C34" s="66">
        <v>-93450</v>
      </c>
      <c r="D34" s="67">
        <f>NPV($C$2,C35:$C$66)</f>
        <v>-2614489.8677879544</v>
      </c>
      <c r="E34" s="67">
        <f t="shared" si="1"/>
        <v>4395592.6129715843</v>
      </c>
      <c r="F34" s="68">
        <f t="shared" si="0"/>
        <v>73259.876882859739</v>
      </c>
      <c r="G34" s="69">
        <f t="shared" si="2"/>
        <v>2344316.0602515182</v>
      </c>
    </row>
    <row r="35" spans="2:7" x14ac:dyDescent="0.25">
      <c r="B35" s="65">
        <v>44712</v>
      </c>
      <c r="C35" s="66">
        <v>-93450</v>
      </c>
      <c r="D35" s="67">
        <f>NPV($C$2,C36:$C$66)</f>
        <v>-2542884.3376666098</v>
      </c>
      <c r="E35" s="67">
        <f t="shared" si="1"/>
        <v>4395592.6129715843</v>
      </c>
      <c r="F35" s="68">
        <f t="shared" si="0"/>
        <v>73259.876882859739</v>
      </c>
      <c r="G35" s="69">
        <f t="shared" si="2"/>
        <v>2271056.1833686586</v>
      </c>
    </row>
    <row r="36" spans="2:7" x14ac:dyDescent="0.25">
      <c r="B36" s="65">
        <v>44742</v>
      </c>
      <c r="C36" s="66">
        <v>-93450</v>
      </c>
      <c r="D36" s="67">
        <f>NPV($C$2,C37:$C$66)</f>
        <v>-2470680.5321932919</v>
      </c>
      <c r="E36" s="67">
        <f t="shared" si="1"/>
        <v>4395592.6129715843</v>
      </c>
      <c r="F36" s="68">
        <f t="shared" si="0"/>
        <v>73259.876882859739</v>
      </c>
      <c r="G36" s="69">
        <f t="shared" si="2"/>
        <v>2197796.3064857991</v>
      </c>
    </row>
    <row r="37" spans="2:7" x14ac:dyDescent="0.25">
      <c r="B37" s="65">
        <v>44773</v>
      </c>
      <c r="C37" s="66">
        <v>-93450</v>
      </c>
      <c r="D37" s="67">
        <f>NPV($C$2,C38:$C$66)</f>
        <v>-2397873.4526842935</v>
      </c>
      <c r="E37" s="67">
        <f t="shared" si="1"/>
        <v>4395592.6129715843</v>
      </c>
      <c r="F37" s="68">
        <f t="shared" si="0"/>
        <v>73259.876882859739</v>
      </c>
      <c r="G37" s="69">
        <f t="shared" si="2"/>
        <v>2124536.4296029396</v>
      </c>
    </row>
    <row r="38" spans="2:7" x14ac:dyDescent="0.25">
      <c r="B38" s="65">
        <v>44804</v>
      </c>
      <c r="C38" s="66">
        <v>-93450</v>
      </c>
      <c r="D38" s="67">
        <f>NPV($C$2,C39:$C$66)</f>
        <v>-2324458.0586911268</v>
      </c>
      <c r="E38" s="67">
        <f t="shared" si="1"/>
        <v>4395592.6129715843</v>
      </c>
      <c r="F38" s="68">
        <f t="shared" si="0"/>
        <v>73259.876882859739</v>
      </c>
      <c r="G38" s="69">
        <f t="shared" si="2"/>
        <v>2051276.5527200799</v>
      </c>
    </row>
    <row r="39" spans="2:7" x14ac:dyDescent="0.25">
      <c r="B39" s="65">
        <v>44834</v>
      </c>
      <c r="C39" s="66">
        <v>-93450</v>
      </c>
      <c r="D39" s="67">
        <f>NPV($C$2,C40:$C$66)</f>
        <v>-2250429.2676515714</v>
      </c>
      <c r="E39" s="67">
        <f t="shared" si="1"/>
        <v>4395592.6129715843</v>
      </c>
      <c r="F39" s="68">
        <f t="shared" si="0"/>
        <v>73259.876882859739</v>
      </c>
      <c r="G39" s="69">
        <f t="shared" si="2"/>
        <v>1978016.6758372202</v>
      </c>
    </row>
    <row r="40" spans="2:7" x14ac:dyDescent="0.25">
      <c r="B40" s="65">
        <v>44865</v>
      </c>
      <c r="C40" s="66">
        <v>-93450</v>
      </c>
      <c r="D40" s="67">
        <f>NPV($C$2,C41:$C$66)</f>
        <v>-2175781.9545378094</v>
      </c>
      <c r="E40" s="67">
        <f t="shared" si="1"/>
        <v>4395592.6129715843</v>
      </c>
      <c r="F40" s="68">
        <f t="shared" si="0"/>
        <v>73259.876882859739</v>
      </c>
      <c r="G40" s="69">
        <f t="shared" si="2"/>
        <v>1904756.7989543604</v>
      </c>
    </row>
    <row r="41" spans="2:7" x14ac:dyDescent="0.25">
      <c r="B41" s="65">
        <v>44895</v>
      </c>
      <c r="C41" s="66">
        <v>-93450</v>
      </c>
      <c r="D41" s="67">
        <f>NPV($C$2,C42:$C$66)</f>
        <v>-2100510.9515016172</v>
      </c>
      <c r="E41" s="67">
        <f t="shared" si="1"/>
        <v>4395592.6129715843</v>
      </c>
      <c r="F41" s="68">
        <f t="shared" si="0"/>
        <v>73259.876882859739</v>
      </c>
      <c r="G41" s="69">
        <f t="shared" si="2"/>
        <v>1831496.9220715007</v>
      </c>
    </row>
    <row r="42" spans="2:7" x14ac:dyDescent="0.25">
      <c r="B42" s="65">
        <v>44926</v>
      </c>
      <c r="C42" s="66">
        <v>-93450</v>
      </c>
      <c r="D42" s="67">
        <f>NPV($C$2,C43:$C$66)</f>
        <v>-2024611.0475165939</v>
      </c>
      <c r="E42" s="67">
        <f t="shared" si="1"/>
        <v>4395592.6129715843</v>
      </c>
      <c r="F42" s="68">
        <f t="shared" si="0"/>
        <v>73259.876882859739</v>
      </c>
      <c r="G42" s="69">
        <f t="shared" si="2"/>
        <v>1758237.0451886409</v>
      </c>
    </row>
    <row r="43" spans="2:7" x14ac:dyDescent="0.25">
      <c r="B43" s="65">
        <v>44957</v>
      </c>
      <c r="C43" s="66">
        <v>-93450</v>
      </c>
      <c r="D43" s="67">
        <f>NPV($C$2,C44:$C$66)</f>
        <v>-1948076.9880174028</v>
      </c>
      <c r="E43" s="67">
        <f t="shared" si="1"/>
        <v>4395592.6129715843</v>
      </c>
      <c r="F43" s="68">
        <f t="shared" si="0"/>
        <v>73259.876882859739</v>
      </c>
      <c r="G43" s="69">
        <f t="shared" si="2"/>
        <v>1684977.1683057812</v>
      </c>
    </row>
    <row r="44" spans="2:7" x14ac:dyDescent="0.25">
      <c r="B44" s="65">
        <v>44985</v>
      </c>
      <c r="C44" s="66">
        <v>-93450</v>
      </c>
      <c r="D44" s="67">
        <f>NPV($C$2,C45:$C$66)</f>
        <v>-1870903.4745359954</v>
      </c>
      <c r="E44" s="67">
        <f t="shared" si="1"/>
        <v>4395592.6129715843</v>
      </c>
      <c r="F44" s="68">
        <f t="shared" si="0"/>
        <v>73259.876882859739</v>
      </c>
      <c r="G44" s="69">
        <f t="shared" si="2"/>
        <v>1611717.2914229215</v>
      </c>
    </row>
    <row r="45" spans="2:7" x14ac:dyDescent="0.25">
      <c r="B45" s="65">
        <v>45016</v>
      </c>
      <c r="C45" s="66">
        <v>-93450</v>
      </c>
      <c r="D45" s="67">
        <f>NPV($C$2,C46:$C$66)</f>
        <v>-1793085.1643347978</v>
      </c>
      <c r="E45" s="67">
        <f t="shared" si="1"/>
        <v>4395592.6129715843</v>
      </c>
      <c r="F45" s="68">
        <f t="shared" si="0"/>
        <v>73259.876882859739</v>
      </c>
      <c r="G45" s="69">
        <f t="shared" si="2"/>
        <v>1538457.4145400617</v>
      </c>
    </row>
    <row r="46" spans="2:7" x14ac:dyDescent="0.25">
      <c r="B46" s="65">
        <v>45046</v>
      </c>
      <c r="C46" s="66">
        <v>-93450</v>
      </c>
      <c r="D46" s="67">
        <f>NPV($C$2,C47:$C$66)</f>
        <v>-1714616.6700368316</v>
      </c>
      <c r="E46" s="67">
        <f t="shared" si="1"/>
        <v>4395592.6129715843</v>
      </c>
      <c r="F46" s="68">
        <f t="shared" si="0"/>
        <v>73259.876882859739</v>
      </c>
      <c r="G46" s="69">
        <f t="shared" si="2"/>
        <v>1465197.537657202</v>
      </c>
    </row>
    <row r="47" spans="2:7" x14ac:dyDescent="0.25">
      <c r="B47" s="65">
        <v>45077</v>
      </c>
      <c r="C47" s="66">
        <v>-93450</v>
      </c>
      <c r="D47" s="67">
        <f>NPV($C$2,C48:$C$66)</f>
        <v>-1635492.5592527455</v>
      </c>
      <c r="E47" s="67">
        <f t="shared" si="1"/>
        <v>4395592.6129715843</v>
      </c>
      <c r="F47" s="68">
        <f t="shared" si="0"/>
        <v>73259.876882859739</v>
      </c>
      <c r="G47" s="69">
        <f t="shared" si="2"/>
        <v>1391937.6607743423</v>
      </c>
    </row>
    <row r="48" spans="2:7" x14ac:dyDescent="0.25">
      <c r="B48" s="65">
        <v>45107</v>
      </c>
      <c r="C48" s="66">
        <v>-93450</v>
      </c>
      <c r="D48" s="67">
        <f>NPV($C$2,C49:$C$66)</f>
        <v>-1555707.3542047292</v>
      </c>
      <c r="E48" s="67">
        <f t="shared" si="1"/>
        <v>4395592.6129715843</v>
      </c>
      <c r="F48" s="68">
        <f t="shared" si="0"/>
        <v>73259.876882859739</v>
      </c>
      <c r="G48" s="69">
        <f t="shared" si="2"/>
        <v>1318677.7838914825</v>
      </c>
    </row>
    <row r="49" spans="2:7" x14ac:dyDescent="0.25">
      <c r="B49" s="65">
        <v>45138</v>
      </c>
      <c r="C49" s="66">
        <v>-93450</v>
      </c>
      <c r="D49" s="67">
        <f>NPV($C$2,C50:$C$66)</f>
        <v>-1475255.531347286</v>
      </c>
      <c r="E49" s="67">
        <f t="shared" si="1"/>
        <v>4395592.6129715843</v>
      </c>
      <c r="F49" s="68">
        <f t="shared" si="0"/>
        <v>73259.876882859739</v>
      </c>
      <c r="G49" s="69">
        <f t="shared" si="2"/>
        <v>1245417.9070086228</v>
      </c>
    </row>
    <row r="50" spans="2:7" x14ac:dyDescent="0.25">
      <c r="B50" s="65">
        <v>45169</v>
      </c>
      <c r="C50" s="66">
        <v>-93450</v>
      </c>
      <c r="D50" s="67">
        <f>NPV($C$2,C51:$C$66)</f>
        <v>-1394131.5209848366</v>
      </c>
      <c r="E50" s="67">
        <f t="shared" si="1"/>
        <v>4395592.6129715843</v>
      </c>
      <c r="F50" s="68">
        <f t="shared" si="0"/>
        <v>73259.876882859739</v>
      </c>
      <c r="G50" s="69">
        <f t="shared" si="2"/>
        <v>1172158.030125763</v>
      </c>
    </row>
    <row r="51" spans="2:7" x14ac:dyDescent="0.25">
      <c r="B51" s="65">
        <v>45199</v>
      </c>
      <c r="C51" s="66">
        <v>-93450</v>
      </c>
      <c r="D51" s="67">
        <f>NPV($C$2,C52:$C$66)</f>
        <v>-1312329.7068861281</v>
      </c>
      <c r="E51" s="67">
        <f t="shared" si="1"/>
        <v>4395592.6129715843</v>
      </c>
      <c r="F51" s="68">
        <f t="shared" si="0"/>
        <v>73259.876882859739</v>
      </c>
      <c r="G51" s="69">
        <f t="shared" si="2"/>
        <v>1098898.1532429033</v>
      </c>
    </row>
    <row r="52" spans="2:7" x14ac:dyDescent="0.25">
      <c r="B52" s="65">
        <v>45230</v>
      </c>
      <c r="C52" s="66">
        <v>-93450</v>
      </c>
      <c r="D52" s="67">
        <f>NPV($C$2,C53:$C$66)</f>
        <v>-1229844.4258954211</v>
      </c>
      <c r="E52" s="67">
        <f t="shared" si="1"/>
        <v>4395592.6129715843</v>
      </c>
      <c r="F52" s="68">
        <f t="shared" si="0"/>
        <v>73259.876882859739</v>
      </c>
      <c r="G52" s="69">
        <f t="shared" si="2"/>
        <v>1025638.2763600436</v>
      </c>
    </row>
    <row r="53" spans="2:7" x14ac:dyDescent="0.25">
      <c r="B53" s="65">
        <v>45260</v>
      </c>
      <c r="C53" s="66">
        <v>-93450</v>
      </c>
      <c r="D53" s="67">
        <f>NPV($C$2,C54:$C$66)</f>
        <v>-1146669.9675404283</v>
      </c>
      <c r="E53" s="67">
        <f t="shared" si="1"/>
        <v>4395592.6129715843</v>
      </c>
      <c r="F53" s="68">
        <f t="shared" si="0"/>
        <v>73259.876882859739</v>
      </c>
      <c r="G53" s="69">
        <f t="shared" si="2"/>
        <v>952378.39947718382</v>
      </c>
    </row>
    <row r="54" spans="2:7" x14ac:dyDescent="0.25">
      <c r="B54" s="65">
        <v>45291</v>
      </c>
      <c r="C54" s="66">
        <v>-93450</v>
      </c>
      <c r="D54" s="67">
        <f>NPV($C$2,C55:$C$66)</f>
        <v>-1062800.5736369775</v>
      </c>
      <c r="E54" s="67">
        <f t="shared" si="1"/>
        <v>4395592.6129715843</v>
      </c>
      <c r="F54" s="68">
        <f t="shared" si="0"/>
        <v>73259.876882859739</v>
      </c>
      <c r="G54" s="69">
        <f t="shared" si="2"/>
        <v>879118.52259432408</v>
      </c>
    </row>
    <row r="55" spans="2:7" x14ac:dyDescent="0.25">
      <c r="B55" s="65">
        <v>45322</v>
      </c>
      <c r="C55" s="66">
        <v>-93450</v>
      </c>
      <c r="D55" s="67">
        <f>NPV($C$2,C56:$C$66)</f>
        <v>-978230.43789037119</v>
      </c>
      <c r="E55" s="67">
        <f t="shared" si="1"/>
        <v>4395592.6129715843</v>
      </c>
      <c r="F55" s="68">
        <f t="shared" si="0"/>
        <v>73259.876882859739</v>
      </c>
      <c r="G55" s="69">
        <f t="shared" si="2"/>
        <v>805858.64571146434</v>
      </c>
    </row>
    <row r="56" spans="2:7" x14ac:dyDescent="0.25">
      <c r="B56" s="65">
        <v>45350</v>
      </c>
      <c r="C56" s="66">
        <v>-93450</v>
      </c>
      <c r="D56" s="67">
        <f>NPV($C$2,C57:$C$66)</f>
        <v>-892953.70549341594</v>
      </c>
      <c r="E56" s="67">
        <f t="shared" si="1"/>
        <v>4395592.6129715843</v>
      </c>
      <c r="F56" s="68">
        <f t="shared" si="0"/>
        <v>73259.876882859739</v>
      </c>
      <c r="G56" s="69">
        <f t="shared" si="2"/>
        <v>732598.7688286046</v>
      </c>
    </row>
    <row r="57" spans="2:7" x14ac:dyDescent="0.25">
      <c r="B57" s="65">
        <v>45382</v>
      </c>
      <c r="C57" s="66">
        <v>-93450</v>
      </c>
      <c r="D57" s="67">
        <f>NPV($C$2,C58:$C$66)</f>
        <v>-806964.47272109252</v>
      </c>
      <c r="E57" s="67">
        <f t="shared" si="1"/>
        <v>4395592.6129715843</v>
      </c>
      <c r="F57" s="68">
        <f t="shared" si="0"/>
        <v>73259.876882859739</v>
      </c>
      <c r="G57" s="69">
        <f t="shared" si="2"/>
        <v>659338.89194574486</v>
      </c>
    </row>
    <row r="58" spans="2:7" x14ac:dyDescent="0.25">
      <c r="B58" s="65">
        <v>45412</v>
      </c>
      <c r="C58" s="66">
        <v>-93450</v>
      </c>
      <c r="D58" s="67">
        <f>NPV($C$2,C59:$C$66)</f>
        <v>-720256.78652183991</v>
      </c>
      <c r="E58" s="67">
        <f t="shared" si="1"/>
        <v>4395592.6129715843</v>
      </c>
      <c r="F58" s="68">
        <f t="shared" si="0"/>
        <v>73259.876882859739</v>
      </c>
      <c r="G58" s="69">
        <f t="shared" si="2"/>
        <v>586079.01506288513</v>
      </c>
    </row>
    <row r="59" spans="2:7" x14ac:dyDescent="0.25">
      <c r="B59" s="65">
        <v>45443</v>
      </c>
      <c r="C59" s="66">
        <v>-93450</v>
      </c>
      <c r="D59" s="67">
        <f>NPV($C$2,C60:$C$66)</f>
        <v>-632824.64410542464</v>
      </c>
      <c r="E59" s="67">
        <f t="shared" si="1"/>
        <v>4395592.6129715843</v>
      </c>
      <c r="F59" s="68">
        <f t="shared" si="0"/>
        <v>73259.876882859739</v>
      </c>
      <c r="G59" s="69">
        <f t="shared" si="2"/>
        <v>512819.13818002539</v>
      </c>
    </row>
    <row r="60" spans="2:7" x14ac:dyDescent="0.25">
      <c r="B60" s="65">
        <v>45473</v>
      </c>
      <c r="C60" s="66">
        <v>-93450</v>
      </c>
      <c r="D60" s="67">
        <f>NPV($C$2,C61:$C$66)</f>
        <v>-544661.9925273665</v>
      </c>
      <c r="E60" s="67">
        <f t="shared" si="1"/>
        <v>4395592.6129715843</v>
      </c>
      <c r="F60" s="68">
        <f t="shared" si="0"/>
        <v>73259.876882859739</v>
      </c>
      <c r="G60" s="69">
        <f t="shared" si="2"/>
        <v>439559.26129716565</v>
      </c>
    </row>
    <row r="61" spans="2:7" x14ac:dyDescent="0.25">
      <c r="B61" s="65">
        <v>45504</v>
      </c>
      <c r="C61" s="66">
        <v>-93450</v>
      </c>
      <c r="D61" s="67">
        <f>NPV($C$2,C62:$C$66)</f>
        <v>-455762.72826989152</v>
      </c>
      <c r="E61" s="67">
        <f t="shared" si="1"/>
        <v>4395592.6129715843</v>
      </c>
      <c r="F61" s="68">
        <f t="shared" si="0"/>
        <v>73259.876882859739</v>
      </c>
      <c r="G61" s="69">
        <f t="shared" si="2"/>
        <v>366299.38441430591</v>
      </c>
    </row>
    <row r="62" spans="2:7" x14ac:dyDescent="0.25">
      <c r="B62" s="65">
        <v>45535</v>
      </c>
      <c r="C62" s="66">
        <v>-93450</v>
      </c>
      <c r="D62" s="67">
        <f>NPV($C$2,C63:$C$66)</f>
        <v>-366120.69681938482</v>
      </c>
      <c r="E62" s="67">
        <f t="shared" si="1"/>
        <v>4395592.6129715843</v>
      </c>
      <c r="F62" s="68">
        <f t="shared" si="0"/>
        <v>73259.876882859739</v>
      </c>
      <c r="G62" s="69">
        <f t="shared" si="2"/>
        <v>293039.50753144617</v>
      </c>
    </row>
    <row r="63" spans="2:7" x14ac:dyDescent="0.25">
      <c r="B63" s="65">
        <v>45565</v>
      </c>
      <c r="C63" s="66">
        <v>-93450</v>
      </c>
      <c r="D63" s="67">
        <f>NPV($C$2,C64:$C$66)</f>
        <v>-275729.69224031176</v>
      </c>
      <c r="E63" s="67">
        <f t="shared" si="1"/>
        <v>4395592.6129715843</v>
      </c>
      <c r="F63" s="68">
        <f t="shared" si="0"/>
        <v>73259.876882859739</v>
      </c>
      <c r="G63" s="69">
        <f t="shared" si="2"/>
        <v>219779.63064858643</v>
      </c>
    </row>
    <row r="64" spans="2:7" x14ac:dyDescent="0.25">
      <c r="B64" s="65">
        <v>45596</v>
      </c>
      <c r="C64" s="66">
        <v>-93450</v>
      </c>
      <c r="D64" s="67">
        <f>NPV($C$2,C65:$C$66)</f>
        <v>-184583.45674558036</v>
      </c>
      <c r="E64" s="67">
        <f t="shared" si="1"/>
        <v>4395592.6129715843</v>
      </c>
      <c r="F64" s="68">
        <f t="shared" si="0"/>
        <v>73259.876882859739</v>
      </c>
      <c r="G64" s="69">
        <f t="shared" si="2"/>
        <v>146519.75376572669</v>
      </c>
    </row>
    <row r="65" spans="2:7" x14ac:dyDescent="0.25">
      <c r="B65" s="65">
        <v>45626</v>
      </c>
      <c r="C65" s="66">
        <v>-93450</v>
      </c>
      <c r="D65" s="67">
        <f>NPV($C$2,C66:$C$66)</f>
        <v>-92675.680263313217</v>
      </c>
      <c r="E65" s="67">
        <f t="shared" si="1"/>
        <v>4395592.6129715843</v>
      </c>
      <c r="F65" s="68">
        <f t="shared" si="0"/>
        <v>73259.876882859739</v>
      </c>
      <c r="G65" s="69">
        <f t="shared" si="2"/>
        <v>73259.876882866956</v>
      </c>
    </row>
    <row r="66" spans="2:7" x14ac:dyDescent="0.25">
      <c r="B66" s="70">
        <v>45657</v>
      </c>
      <c r="C66" s="71">
        <v>-93450</v>
      </c>
      <c r="D66" s="72">
        <f>NPV($C$2,C$67:$C67)</f>
        <v>0</v>
      </c>
      <c r="E66" s="72">
        <f t="shared" si="1"/>
        <v>4395592.6129715843</v>
      </c>
      <c r="F66" s="73">
        <f t="shared" si="0"/>
        <v>73259.876882859739</v>
      </c>
      <c r="G66" s="74">
        <f t="shared" si="2"/>
        <v>7.2177499532699585E-9</v>
      </c>
    </row>
  </sheetData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FCF-&gt;&gt;&gt;</vt:lpstr>
      <vt:lpstr>Примеры</vt:lpstr>
      <vt:lpstr>Расчет обязательства</vt:lpstr>
      <vt:lpstr>Примеры!Print_Area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Vitas Palchinskas</dc:creator>
  <cp:lastModifiedBy>Irina Mansurova</cp:lastModifiedBy>
  <dcterms:created xsi:type="dcterms:W3CDTF">2018-08-28T14:05:24Z</dcterms:created>
  <dcterms:modified xsi:type="dcterms:W3CDTF">2020-09-28T14:21:29Z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